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d7c015a10047d708/ドキュメント/デスクトップ/2025 0228 U13/"/>
    </mc:Choice>
  </mc:AlternateContent>
  <xr:revisionPtr revIDLastSave="43" documentId="8_{63AF803F-CC25-4715-83AC-76740EABCFD8}" xr6:coauthVersionLast="47" xr6:coauthVersionMax="47" xr10:uidLastSave="{10675616-99A5-45C9-B84A-70C72C50D714}"/>
  <workbookProtection lockStructure="1"/>
  <bookViews>
    <workbookView xWindow="32070" yWindow="2535" windowWidth="21600" windowHeight="11070" xr2:uid="{805FEA42-7AFD-43AD-A6BD-4B9904DE212F}"/>
  </bookViews>
  <sheets>
    <sheet name="申込書" sheetId="1" r:id="rId1"/>
    <sheet name="Sheet3" sheetId="5" state="hidden" r:id="rId2"/>
    <sheet name="Sheet4" sheetId="6" state="hidden" r:id="rId3"/>
    <sheet name="Sheet2" sheetId="4" state="hidden" r:id="rId4"/>
    <sheet name="Sheet1" sheetId="3" state="hidden" r:id="rId5"/>
  </sheets>
  <definedNames>
    <definedName name="_15">Sheet2!$AB$2:$AB$14</definedName>
    <definedName name="_16">Sheet2!$AC$2:$AC$14</definedName>
    <definedName name="_25">Sheet2!$AD$2:$AD$10</definedName>
    <definedName name="_26">Sheet2!$AE$2:$AE$11</definedName>
    <definedName name="_xlnm.Print_Area" localSheetId="0">申込書!$A$1:$N$44</definedName>
    <definedName name="女5年">Sheet3!$R$2:$R$9</definedName>
    <definedName name="女6年">Sheet3!$S$2:$S$9</definedName>
    <definedName name="女子">Sheet3!$V$2:$V$12</definedName>
    <definedName name="小学生の部">Sheet2!$B$3</definedName>
    <definedName name="男5年">Sheet3!$P$2:$P$13</definedName>
    <definedName name="男6年">Sheet3!$Q$2:$Q$13</definedName>
    <definedName name="男子">Sheet3!$U$2:$U$12</definedName>
    <definedName name="部">Sheet2!$B$2:$B$3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26" i="1" l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25" i="1"/>
  <c r="G1" i="6"/>
  <c r="F1" i="6"/>
  <c r="E1" i="6"/>
  <c r="D1" i="6"/>
  <c r="C1" i="6"/>
  <c r="B1" i="6"/>
  <c r="A1" i="6"/>
  <c r="I37" i="1"/>
  <c r="J37" i="1"/>
  <c r="K37" i="1"/>
  <c r="P37" i="1"/>
  <c r="Q37" i="1"/>
  <c r="R37" i="1" s="1"/>
  <c r="I38" i="1"/>
  <c r="J38" i="1"/>
  <c r="K38" i="1"/>
  <c r="P38" i="1"/>
  <c r="Q38" i="1"/>
  <c r="R38" i="1" s="1"/>
  <c r="I39" i="1"/>
  <c r="J39" i="1"/>
  <c r="K39" i="1"/>
  <c r="P39" i="1"/>
  <c r="Q39" i="1"/>
  <c r="R39" i="1" s="1"/>
  <c r="I40" i="1"/>
  <c r="J40" i="1"/>
  <c r="K40" i="1"/>
  <c r="P40" i="1"/>
  <c r="Q40" i="1"/>
  <c r="R40" i="1" s="1"/>
  <c r="I41" i="1"/>
  <c r="J41" i="1"/>
  <c r="K41" i="1"/>
  <c r="P41" i="1"/>
  <c r="Q41" i="1"/>
  <c r="R41" i="1" s="1"/>
  <c r="I42" i="1"/>
  <c r="J42" i="1"/>
  <c r="K42" i="1"/>
  <c r="P42" i="1"/>
  <c r="Q42" i="1"/>
  <c r="R42" i="1" s="1"/>
  <c r="I43" i="1"/>
  <c r="J43" i="1"/>
  <c r="K43" i="1"/>
  <c r="P43" i="1"/>
  <c r="Q43" i="1"/>
  <c r="R43" i="1" s="1"/>
  <c r="I44" i="1"/>
  <c r="J44" i="1"/>
  <c r="K44" i="1"/>
  <c r="P44" i="1"/>
  <c r="Q44" i="1"/>
  <c r="R44" i="1" s="1"/>
  <c r="Q26" i="1" l="1"/>
  <c r="R26" i="1" s="1"/>
  <c r="Q27" i="1"/>
  <c r="R27" i="1" s="1"/>
  <c r="Q28" i="1"/>
  <c r="R28" i="1" s="1"/>
  <c r="Q29" i="1"/>
  <c r="R29" i="1" s="1"/>
  <c r="Q30" i="1"/>
  <c r="R30" i="1" s="1"/>
  <c r="Q31" i="1"/>
  <c r="R31" i="1" s="1"/>
  <c r="Q32" i="1"/>
  <c r="R32" i="1" s="1"/>
  <c r="Q33" i="1"/>
  <c r="R33" i="1" s="1"/>
  <c r="Q34" i="1"/>
  <c r="R34" i="1" s="1"/>
  <c r="Q35" i="1"/>
  <c r="R35" i="1" s="1"/>
  <c r="Q36" i="1"/>
  <c r="R36" i="1" s="1"/>
  <c r="Q25" i="1"/>
  <c r="R25" i="1" s="1"/>
  <c r="W3" i="5"/>
  <c r="W4" i="5"/>
  <c r="W5" i="5"/>
  <c r="W6" i="5"/>
  <c r="W7" i="5"/>
  <c r="W8" i="5"/>
  <c r="W9" i="5"/>
  <c r="W10" i="5"/>
  <c r="W11" i="5"/>
  <c r="W12" i="5"/>
  <c r="W13" i="5"/>
  <c r="W14" i="5"/>
  <c r="W15" i="5"/>
  <c r="W16" i="5"/>
  <c r="W17" i="5"/>
  <c r="W18" i="5"/>
  <c r="W19" i="5"/>
  <c r="W20" i="5"/>
  <c r="W21" i="5"/>
  <c r="W22" i="5"/>
  <c r="W23" i="5"/>
  <c r="W2" i="5"/>
  <c r="J25" i="1"/>
  <c r="P26" i="1"/>
  <c r="P27" i="1"/>
  <c r="P28" i="1"/>
  <c r="P29" i="1"/>
  <c r="P30" i="1"/>
  <c r="P31" i="1"/>
  <c r="P32" i="1"/>
  <c r="P33" i="1"/>
  <c r="P34" i="1"/>
  <c r="P35" i="1"/>
  <c r="P36" i="1"/>
  <c r="I26" i="1"/>
  <c r="J26" i="1"/>
  <c r="K26" i="1"/>
  <c r="I27" i="1"/>
  <c r="J27" i="1"/>
  <c r="K27" i="1"/>
  <c r="I28" i="1"/>
  <c r="J28" i="1"/>
  <c r="K28" i="1"/>
  <c r="I29" i="1"/>
  <c r="J29" i="1"/>
  <c r="K29" i="1"/>
  <c r="I30" i="1"/>
  <c r="J30" i="1"/>
  <c r="K30" i="1"/>
  <c r="I31" i="1"/>
  <c r="J31" i="1"/>
  <c r="K31" i="1"/>
  <c r="I32" i="1"/>
  <c r="J32" i="1"/>
  <c r="K32" i="1"/>
  <c r="I33" i="1"/>
  <c r="J33" i="1"/>
  <c r="K33" i="1"/>
  <c r="I34" i="1"/>
  <c r="J34" i="1"/>
  <c r="K34" i="1"/>
  <c r="I35" i="1"/>
  <c r="J35" i="1"/>
  <c r="K35" i="1"/>
  <c r="I36" i="1"/>
  <c r="J36" i="1"/>
  <c r="K36" i="1"/>
  <c r="P25" i="1"/>
  <c r="I25" i="1"/>
  <c r="K25" i="1"/>
</calcChain>
</file>

<file path=xl/sharedStrings.xml><?xml version="1.0" encoding="utf-8"?>
<sst xmlns="http://schemas.openxmlformats.org/spreadsheetml/2006/main" count="100" uniqueCount="85">
  <si>
    <t>No.</t>
    <phoneticPr fontId="1"/>
  </si>
  <si>
    <t>生年月日</t>
    <rPh sb="0" eb="2">
      <t>セイネン</t>
    </rPh>
    <rPh sb="2" eb="4">
      <t>ガッピ</t>
    </rPh>
    <phoneticPr fontId="1"/>
  </si>
  <si>
    <t>学年</t>
    <rPh sb="0" eb="2">
      <t>ガクネン</t>
    </rPh>
    <phoneticPr fontId="1"/>
  </si>
  <si>
    <t>代表者名</t>
    <rPh sb="0" eb="3">
      <t>ダイヒョウシャ</t>
    </rPh>
    <rPh sb="3" eb="4">
      <t>メイ</t>
    </rPh>
    <phoneticPr fontId="1"/>
  </si>
  <si>
    <t>例</t>
    <rPh sb="0" eb="1">
      <t>レイ</t>
    </rPh>
    <phoneticPr fontId="1"/>
  </si>
  <si>
    <t>代 表 者
連 絡 先</t>
    <rPh sb="0" eb="1">
      <t>ダイ</t>
    </rPh>
    <rPh sb="2" eb="3">
      <t>オモテ</t>
    </rPh>
    <rPh sb="4" eb="5">
      <t>シャ</t>
    </rPh>
    <rPh sb="6" eb="7">
      <t>レン</t>
    </rPh>
    <rPh sb="8" eb="9">
      <t>ラク</t>
    </rPh>
    <rPh sb="10" eb="11">
      <t>サキ</t>
    </rPh>
    <phoneticPr fontId="1"/>
  </si>
  <si>
    <t xml:space="preserve"> 〒</t>
    <phoneticPr fontId="1"/>
  </si>
  <si>
    <t xml:space="preserve"> 携帯電話番号：</t>
    <rPh sb="1" eb="3">
      <t>ケイタイ</t>
    </rPh>
    <rPh sb="3" eb="5">
      <t>デンワ</t>
    </rPh>
    <rPh sb="5" eb="7">
      <t>バンゴウ</t>
    </rPh>
    <phoneticPr fontId="1"/>
  </si>
  <si>
    <r>
      <t xml:space="preserve">メールアドレス
</t>
    </r>
    <r>
      <rPr>
        <sz val="6"/>
        <color theme="1"/>
        <rFont val="ＭＳ Ｐゴシック"/>
        <family val="3"/>
        <charset val="128"/>
      </rPr>
      <t>携帯電話のアドレスは不可</t>
    </r>
    <phoneticPr fontId="1"/>
  </si>
  <si>
    <t xml:space="preserve"> </t>
    <phoneticPr fontId="1"/>
  </si>
  <si>
    <t>姓</t>
    <rPh sb="0" eb="1">
      <t>セイ</t>
    </rPh>
    <phoneticPr fontId="1"/>
  </si>
  <si>
    <t>セイ</t>
    <phoneticPr fontId="1"/>
  </si>
  <si>
    <t>メイ</t>
    <phoneticPr fontId="1"/>
  </si>
  <si>
    <t>34～38</t>
    <phoneticPr fontId="1"/>
  </si>
  <si>
    <t>29～33</t>
    <phoneticPr fontId="1"/>
  </si>
  <si>
    <t>信明</t>
    <rPh sb="0" eb="2">
      <t>ノブアキ</t>
    </rPh>
    <phoneticPr fontId="1"/>
  </si>
  <si>
    <t>ノブアキ</t>
    <phoneticPr fontId="1"/>
  </si>
  <si>
    <t>名</t>
    <rPh sb="0" eb="1">
      <t>メイ</t>
    </rPh>
    <phoneticPr fontId="1"/>
  </si>
  <si>
    <t>都道府県名</t>
    <phoneticPr fontId="1"/>
  </si>
  <si>
    <t>クラブ名</t>
    <rPh sb="3" eb="4">
      <t>メイ</t>
    </rPh>
    <phoneticPr fontId="1"/>
  </si>
  <si>
    <t>クラブ略称名（７文字）</t>
    <rPh sb="3" eb="5">
      <t>リャクショウ</t>
    </rPh>
    <rPh sb="5" eb="6">
      <t>メイ</t>
    </rPh>
    <rPh sb="8" eb="10">
      <t>モジ</t>
    </rPh>
    <phoneticPr fontId="1"/>
  </si>
  <si>
    <t>性別</t>
    <rPh sb="0" eb="2">
      <t>セイベツ</t>
    </rPh>
    <phoneticPr fontId="1"/>
  </si>
  <si>
    <t>平成</t>
    <rPh sb="0" eb="2">
      <t>ヘイセイ</t>
    </rPh>
    <phoneticPr fontId="1"/>
  </si>
  <si>
    <t>部</t>
    <rPh sb="0" eb="1">
      <t>ブ</t>
    </rPh>
    <phoneticPr fontId="1"/>
  </si>
  <si>
    <t>出場階級</t>
    <rPh sb="0" eb="2">
      <t>シュツジョウ</t>
    </rPh>
    <rPh sb="2" eb="4">
      <t>カイキュウ</t>
    </rPh>
    <phoneticPr fontId="1"/>
  </si>
  <si>
    <t>現体重</t>
    <rPh sb="0" eb="1">
      <t>ゲン</t>
    </rPh>
    <rPh sb="1" eb="3">
      <t>タイジュウ</t>
    </rPh>
    <phoneticPr fontId="1"/>
  </si>
  <si>
    <t>桑畑</t>
    <rPh sb="0" eb="2">
      <t>クワバタ</t>
    </rPh>
    <phoneticPr fontId="1"/>
  </si>
  <si>
    <t>クワバタ</t>
    <phoneticPr fontId="1"/>
  </si>
  <si>
    <t>男</t>
  </si>
  <si>
    <t>６年</t>
  </si>
  <si>
    <t>小学生の部</t>
    <rPh sb="0" eb="3">
      <t>ショウガクセイ</t>
    </rPh>
    <rPh sb="4" eb="5">
      <t>ブ</t>
    </rPh>
    <phoneticPr fontId="1"/>
  </si>
  <si>
    <t>女子の部</t>
    <rPh sb="0" eb="2">
      <t>ジョシ</t>
    </rPh>
    <rPh sb="3" eb="4">
      <t>ブ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</si>
  <si>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</si>
  <si>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</si>
  <si>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５年生</t>
    <rPh sb="1" eb="3">
      <t>ネンセイ</t>
    </rPh>
    <phoneticPr fontId="1"/>
  </si>
  <si>
    <t>６年生</t>
    <rPh sb="1" eb="3">
      <t>ネンセイ</t>
    </rPh>
    <phoneticPr fontId="1"/>
  </si>
  <si>
    <t>＋65</t>
    <phoneticPr fontId="1"/>
  </si>
  <si>
    <t>＋48</t>
    <phoneticPr fontId="1"/>
  </si>
  <si>
    <t>＋70</t>
    <phoneticPr fontId="1"/>
  </si>
  <si>
    <t>＋58</t>
    <phoneticPr fontId="1"/>
  </si>
  <si>
    <t>申込み日：</t>
    <rPh sb="0" eb="2">
      <t>モウシコ</t>
    </rPh>
    <phoneticPr fontId="1"/>
  </si>
  <si>
    <t>小学５年</t>
    <rPh sb="0" eb="2">
      <t>ショウガク</t>
    </rPh>
    <phoneticPr fontId="14"/>
  </si>
  <si>
    <t>小学６年</t>
    <rPh sb="0" eb="2">
      <t>ショウガク</t>
    </rPh>
    <phoneticPr fontId="14"/>
  </si>
  <si>
    <t>女子５年</t>
  </si>
  <si>
    <t>女子６年</t>
  </si>
  <si>
    <r>
      <rPr>
        <sz val="9"/>
        <color theme="1"/>
        <rFont val="ＭＳ Ｐゴシック"/>
        <family val="3"/>
        <charset val="128"/>
      </rPr>
      <t xml:space="preserve">特定非営利活動法人 </t>
    </r>
    <r>
      <rPr>
        <sz val="12"/>
        <color theme="1"/>
        <rFont val="ＭＳ Ｐゴシック"/>
        <family val="3"/>
        <charset val="128"/>
      </rPr>
      <t>全国少年少女レスリング連盟会長  殿</t>
    </r>
    <rPh sb="0" eb="2">
      <t>トクテイ</t>
    </rPh>
    <rPh sb="2" eb="5">
      <t>ヒエイリ</t>
    </rPh>
    <rPh sb="5" eb="9">
      <t>カツドウホウジン</t>
    </rPh>
    <rPh sb="10" eb="12">
      <t>ゼンコクシ</t>
    </rPh>
    <rPh sb="12" eb="23">
      <t>ョウネンショウジョレスリングレンメイ</t>
    </rPh>
    <rPh sb="23" eb="25">
      <t>カイチョウ</t>
    </rPh>
    <rPh sb="27" eb="28">
      <t>ドノ</t>
    </rPh>
    <phoneticPr fontId="1"/>
  </si>
  <si>
    <t>大会期間中の事故や病気、競技上のけがの発生については、大会要項の通り、主催者並びに主管者は一切の責任を負わないことを
承諾し、保護者の責任において子供たちを参加させます。</t>
    <rPh sb="0" eb="2">
      <t>タイカイ</t>
    </rPh>
    <rPh sb="2" eb="5">
      <t>キカンチュウ</t>
    </rPh>
    <rPh sb="6" eb="8">
      <t>ジコ</t>
    </rPh>
    <rPh sb="9" eb="11">
      <t>ビョウキ</t>
    </rPh>
    <rPh sb="12" eb="14">
      <t>キョウギ</t>
    </rPh>
    <rPh sb="14" eb="15">
      <t>ジョウ</t>
    </rPh>
    <rPh sb="19" eb="21">
      <t>ハッセイ</t>
    </rPh>
    <rPh sb="27" eb="29">
      <t>タイカイ</t>
    </rPh>
    <rPh sb="29" eb="31">
      <t>ヨウコウ</t>
    </rPh>
    <rPh sb="32" eb="33">
      <t>トオ</t>
    </rPh>
    <rPh sb="35" eb="38">
      <t>シュサイシャ</t>
    </rPh>
    <rPh sb="38" eb="39">
      <t>ナラ</t>
    </rPh>
    <rPh sb="41" eb="43">
      <t>シュカン</t>
    </rPh>
    <rPh sb="43" eb="44">
      <t>シャ</t>
    </rPh>
    <rPh sb="45" eb="47">
      <t>イッサイ</t>
    </rPh>
    <rPh sb="48" eb="50">
      <t>セキニン</t>
    </rPh>
    <rPh sb="51" eb="52">
      <t>オ</t>
    </rPh>
    <rPh sb="59" eb="61">
      <t>ショウダク</t>
    </rPh>
    <rPh sb="63" eb="66">
      <t>ホゴシャ</t>
    </rPh>
    <rPh sb="67" eb="69">
      <t>セキニン</t>
    </rPh>
    <rPh sb="73" eb="75">
      <t>コドモ</t>
    </rPh>
    <rPh sb="78" eb="80">
      <t>サンカ</t>
    </rPh>
    <phoneticPr fontId="1"/>
  </si>
  <si>
    <t>【お願い】 郵便番号、携帯電話番号は、半角数字で、ハイフンを必ず入れること。</t>
    <rPh sb="2" eb="3">
      <t>ネガ</t>
    </rPh>
    <rPh sb="6" eb="10">
      <t>ユウビンバンゴウ</t>
    </rPh>
    <rPh sb="11" eb="13">
      <t>ケイタイ</t>
    </rPh>
    <rPh sb="13" eb="15">
      <t>デンワ</t>
    </rPh>
    <rPh sb="15" eb="16">
      <t>バン</t>
    </rPh>
    <rPh sb="19" eb="21">
      <t>ハンカク</t>
    </rPh>
    <rPh sb="21" eb="23">
      <t>スウジ</t>
    </rPh>
    <rPh sb="30" eb="31">
      <t>カナラ</t>
    </rPh>
    <rPh sb="32" eb="33">
      <t>イ</t>
    </rPh>
    <phoneticPr fontId="1"/>
  </si>
  <si>
    <t xml:space="preserve"> </t>
    <phoneticPr fontId="1"/>
  </si>
  <si>
    <t>コーチ登録番号</t>
    <rPh sb="3" eb="5">
      <t>トウロク</t>
    </rPh>
    <rPh sb="5" eb="7">
      <t>バンゴウ</t>
    </rPh>
    <phoneticPr fontId="1"/>
  </si>
  <si>
    <t>氏      名</t>
    <rPh sb="0" eb="1">
      <t>シ</t>
    </rPh>
    <rPh sb="7" eb="8">
      <t>メイ</t>
    </rPh>
    <phoneticPr fontId="1"/>
  </si>
  <si>
    <t>備考</t>
    <rPh sb="0" eb="2">
      <t>ビコウ</t>
    </rPh>
    <phoneticPr fontId="1"/>
  </si>
  <si>
    <t xml:space="preserve"> 携帯電話番号</t>
    <rPh sb="1" eb="3">
      <t>ケイタイ</t>
    </rPh>
    <rPh sb="3" eb="5">
      <t>デンワ</t>
    </rPh>
    <rPh sb="5" eb="7">
      <t>バンゴウ</t>
    </rPh>
    <phoneticPr fontId="1"/>
  </si>
  <si>
    <t>帯同コーチ名</t>
    <rPh sb="0" eb="2">
      <t>タイドウ</t>
    </rPh>
    <rPh sb="5" eb="6">
      <t>メイ</t>
    </rPh>
    <phoneticPr fontId="1"/>
  </si>
  <si>
    <t>帯同コーチ名
(代表者等)</t>
    <rPh sb="0" eb="2">
      <t>タイドウ</t>
    </rPh>
    <rPh sb="5" eb="6">
      <t>メイ</t>
    </rPh>
    <rPh sb="8" eb="10">
      <t>ダイヒョウ</t>
    </rPh>
    <rPh sb="10" eb="11">
      <t>シャ</t>
    </rPh>
    <rPh sb="11" eb="12">
      <t>トウ</t>
    </rPh>
    <phoneticPr fontId="1"/>
  </si>
  <si>
    <t>H22</t>
    <phoneticPr fontId="1"/>
  </si>
  <si>
    <t>＋65㎏</t>
  </si>
  <si>
    <t>＋70㎏</t>
  </si>
  <si>
    <t>＋58㎏</t>
  </si>
  <si>
    <t>＋48㎏</t>
  </si>
  <si>
    <t>男子5年</t>
    <rPh sb="0" eb="2">
      <t>ダンシ</t>
    </rPh>
    <rPh sb="3" eb="4">
      <t>ネン</t>
    </rPh>
    <phoneticPr fontId="1"/>
  </si>
  <si>
    <t>男子6年</t>
    <rPh sb="0" eb="2">
      <t>ダンシ</t>
    </rPh>
    <rPh sb="3" eb="4">
      <t>ネン</t>
    </rPh>
    <phoneticPr fontId="1"/>
  </si>
  <si>
    <t>女子5年</t>
    <rPh sb="0" eb="2">
      <t>ジョシ</t>
    </rPh>
    <rPh sb="3" eb="4">
      <t>ネン</t>
    </rPh>
    <phoneticPr fontId="1"/>
  </si>
  <si>
    <t>女子6年</t>
    <rPh sb="0" eb="2">
      <t>ジョシ</t>
    </rPh>
    <rPh sb="3" eb="4">
      <t>ネン</t>
    </rPh>
    <phoneticPr fontId="1"/>
  </si>
  <si>
    <t>男子の部</t>
    <rPh sb="0" eb="2">
      <t>ダンシ</t>
    </rPh>
    <phoneticPr fontId="1"/>
  </si>
  <si>
    <t>34～38</t>
  </si>
  <si>
    <t>29～33</t>
  </si>
  <si>
    <t>85～110</t>
  </si>
  <si>
    <t>66～73</t>
  </si>
  <si>
    <t>男子</t>
    <rPh sb="0" eb="2">
      <t>ダンシ</t>
    </rPh>
    <phoneticPr fontId="1"/>
  </si>
  <si>
    <t>女子</t>
    <rPh sb="0" eb="2">
      <t>ジョシ</t>
    </rPh>
    <phoneticPr fontId="1"/>
  </si>
  <si>
    <t>階級code</t>
  </si>
  <si>
    <t>階級名</t>
  </si>
  <si>
    <t>部門code</t>
  </si>
  <si>
    <t>Tシャツサイズ</t>
  </si>
  <si>
    <t>S/N</t>
    <phoneticPr fontId="1"/>
  </si>
  <si>
    <t>保護者承諾欄</t>
    <rPh sb="0" eb="3">
      <t>ホゴシャ</t>
    </rPh>
    <rPh sb="3" eb="5">
      <t>ショウダク</t>
    </rPh>
    <rPh sb="5" eb="6">
      <t>ラン</t>
    </rPh>
    <phoneticPr fontId="1"/>
  </si>
  <si>
    <t>　※全国少年少女レスリング連盟登録クラブのみ記入</t>
    <rPh sb="15" eb="17">
      <t>トウロク</t>
    </rPh>
    <rPh sb="22" eb="24">
      <t>キニュウ</t>
    </rPh>
    <phoneticPr fontId="1"/>
  </si>
  <si>
    <t>会期：2025年３月１日～３月２日 / 会場：東京都板橋区・板橋区立植村記念加賀スポーツセンター</t>
    <rPh sb="23" eb="26">
      <t>トウキョウト</t>
    </rPh>
    <rPh sb="26" eb="29">
      <t>イタバシク</t>
    </rPh>
    <rPh sb="30" eb="33">
      <t>イタバシク</t>
    </rPh>
    <rPh sb="33" eb="34">
      <t>リツ</t>
    </rPh>
    <rPh sb="34" eb="36">
      <t>ウエムラ</t>
    </rPh>
    <rPh sb="36" eb="38">
      <t>キネン</t>
    </rPh>
    <rPh sb="38" eb="40">
      <t>カガ</t>
    </rPh>
    <phoneticPr fontId="1"/>
  </si>
  <si>
    <t>2025年      月      日</t>
    <rPh sb="4" eb="5">
      <t>ネン</t>
    </rPh>
    <rPh sb="11" eb="12">
      <t>ツキ</t>
    </rPh>
    <rPh sb="18" eb="19">
      <t>ヒ</t>
    </rPh>
    <phoneticPr fontId="1"/>
  </si>
  <si>
    <t>メールの送信期限：令和７年２月１日(土) 18時まで</t>
    <rPh sb="6" eb="8">
      <t>キゲン</t>
    </rPh>
    <rPh sb="9" eb="11">
      <t>レイワ</t>
    </rPh>
    <rPh sb="18" eb="19">
      <t>ド</t>
    </rPh>
    <rPh sb="23" eb="24">
      <t>ジ</t>
    </rPh>
    <phoneticPr fontId="1"/>
  </si>
  <si>
    <t>承諾しました</t>
    <rPh sb="0" eb="2">
      <t>ショウダク</t>
    </rPh>
    <phoneticPr fontId="1"/>
  </si>
  <si>
    <t xml:space="preserve">  ※全国少年少女連盟は、24JKWF-から始まる。日本協会は、24JWF-から始まる。</t>
    <rPh sb="3" eb="5">
      <t>ゼンコク</t>
    </rPh>
    <rPh sb="5" eb="7">
      <t>ショウネン</t>
    </rPh>
    <rPh sb="7" eb="11">
      <t>ショウジョレンメイ</t>
    </rPh>
    <rPh sb="22" eb="23">
      <t>ハジ</t>
    </rPh>
    <rPh sb="26" eb="28">
      <t>ニホン</t>
    </rPh>
    <rPh sb="28" eb="30">
      <t>キョウカイ</t>
    </rPh>
    <rPh sb="40" eb="41">
      <t>ハジ</t>
    </rPh>
    <phoneticPr fontId="1"/>
  </si>
  <si>
    <t>第３回 Ｕ13ジャパンオープン・レスリングトーナメント  参加申込書・承諾書</t>
    <rPh sb="35" eb="38">
      <t>ショウダクショ</t>
    </rPh>
    <phoneticPr fontId="1"/>
  </si>
  <si>
    <r>
      <t xml:space="preserve"> 申し込み書送信先メールアドレス ：</t>
    </r>
    <r>
      <rPr>
        <sz val="10"/>
        <color theme="0"/>
        <rFont val="Adobe Fan Heiti Std B"/>
        <family val="2"/>
        <charset val="128"/>
      </rPr>
      <t xml:space="preserve"> </t>
    </r>
    <r>
      <rPr>
        <i/>
        <sz val="10"/>
        <color theme="0"/>
        <rFont val="Arial Black"/>
        <family val="2"/>
      </rPr>
      <t>U13</t>
    </r>
    <r>
      <rPr>
        <i/>
        <sz val="11"/>
        <color theme="0"/>
        <rFont val="ＭＳ Ｐゴシック"/>
        <family val="2"/>
        <charset val="128"/>
      </rPr>
      <t>●</t>
    </r>
    <r>
      <rPr>
        <i/>
        <sz val="11"/>
        <color theme="0"/>
        <rFont val="Arial Black"/>
        <family val="2"/>
      </rPr>
      <t>kidswrestling.jp</t>
    </r>
    <r>
      <rPr>
        <i/>
        <sz val="10"/>
        <color theme="0"/>
        <rFont val="Arial Black"/>
        <family val="2"/>
      </rPr>
      <t xml:space="preserve">  </t>
    </r>
    <r>
      <rPr>
        <sz val="10"/>
        <color theme="0"/>
        <rFont val="Adobe Fan Heiti Std B"/>
        <family val="2"/>
        <charset val="128"/>
      </rPr>
      <t>※</t>
    </r>
    <r>
      <rPr>
        <i/>
        <sz val="10"/>
        <color theme="0"/>
        <rFont val="Adobe Fan Heiti Std B"/>
        <family val="2"/>
        <charset val="128"/>
      </rPr>
      <t>●</t>
    </r>
    <r>
      <rPr>
        <sz val="10"/>
        <color theme="0"/>
        <rFont val="Adobe Fan Heiti Std B"/>
        <family val="2"/>
        <charset val="128"/>
      </rPr>
      <t>を@に</t>
    </r>
    <r>
      <rPr>
        <sz val="10"/>
        <color theme="0"/>
        <rFont val="ＭＳ ゴシック"/>
        <family val="3"/>
        <charset val="128"/>
      </rPr>
      <t>変</t>
    </r>
    <r>
      <rPr>
        <sz val="10"/>
        <color theme="0"/>
        <rFont val="Adobe Fan Heiti Std B"/>
        <family val="2"/>
        <charset val="128"/>
      </rPr>
      <t>える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</si>
</sst>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[$-F800]dddd\,\ mmmm\ dd\,\ yyyy"/>
    <numFmt numFmtId="177" formatCode="0_);[Red]\(0\)"/>
    <numFmt numFmtId="178" formatCode="0.0_);[Red]\(0.0\)"/>
    <numFmt numFmtId="179" formatCode="ge"/>
  </numFmts>
  <fonts count="25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ＭＳ Ｐゴシック"/>
      <family val="3"/>
      <charset val="128"/>
    </font>
    <font>
      <sz val="10"/>
      <color theme="1"/>
      <name val="ＭＳ ゴシック"/>
      <family val="3"/>
      <charset val="128"/>
    </font>
    <font>
      <sz val="9"/>
      <color theme="1"/>
      <name val="ＭＳ Ｐゴシック"/>
      <family val="3"/>
      <charset val="128"/>
    </font>
    <font>
      <sz val="6"/>
      <color theme="1"/>
      <name val="ＭＳ Ｐゴシック"/>
      <family val="3"/>
      <charset val="128"/>
    </font>
    <font>
      <sz val="10"/>
      <color theme="0"/>
      <name val="ＭＳ Ｐゴシック"/>
      <family val="3"/>
      <charset val="128"/>
    </font>
    <font>
      <sz val="10"/>
      <color theme="0"/>
      <name val="Adobe Fan Heiti Std B"/>
      <family val="2"/>
      <charset val="128"/>
    </font>
    <font>
      <sz val="10"/>
      <name val="ＭＳ Ｐゴシック"/>
      <family val="3"/>
      <charset val="128"/>
    </font>
    <font>
      <sz val="16"/>
      <color rgb="FF002060"/>
      <name val="HGP平成角ｺﾞｼｯｸ体W9"/>
      <family val="3"/>
      <charset val="128"/>
    </font>
    <font>
      <sz val="10"/>
      <color rgb="FF002060"/>
      <name val="ＭＳ ゴシック"/>
      <family val="3"/>
      <charset val="128"/>
    </font>
    <font>
      <sz val="8"/>
      <color theme="1"/>
      <name val="ＭＳ Ｐゴシック"/>
      <family val="3"/>
      <charset val="128"/>
    </font>
    <font>
      <vertAlign val="superscript"/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8"/>
      <color theme="3"/>
      <name val="游ゴシック Light"/>
      <family val="2"/>
      <charset val="128"/>
      <scheme val="major"/>
    </font>
    <font>
      <sz val="12"/>
      <color theme="1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0"/>
      <color theme="0"/>
      <name val="ＭＳ ゴシック"/>
      <family val="3"/>
      <charset val="128"/>
    </font>
    <font>
      <sz val="10"/>
      <color rgb="FFFF0000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8"/>
      <color rgb="FFFF0000"/>
      <name val="ＭＳ Ｐゴシック"/>
      <family val="3"/>
      <charset val="128"/>
    </font>
    <font>
      <i/>
      <sz val="10"/>
      <color theme="0"/>
      <name val="Arial Black"/>
      <family val="2"/>
    </font>
    <font>
      <i/>
      <sz val="11"/>
      <color theme="0"/>
      <name val="ＭＳ Ｐゴシック"/>
      <family val="2"/>
      <charset val="128"/>
    </font>
    <font>
      <i/>
      <sz val="11"/>
      <color theme="0"/>
      <name val="Arial Black"/>
      <family val="2"/>
    </font>
    <font>
      <i/>
      <sz val="10"/>
      <color theme="0"/>
      <name val="Adobe Fan Heiti Std B"/>
      <family val="2"/>
      <charset val="128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2060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quotePrefix="1" applyFont="1" applyAlignment="1">
      <alignment horizontal="center" vertical="center"/>
    </xf>
    <xf numFmtId="0" fontId="4" fillId="5" borderId="0" xfId="0" applyFont="1" applyFill="1" applyAlignment="1">
      <alignment horizontal="center" vertical="center"/>
    </xf>
    <xf numFmtId="0" fontId="4" fillId="5" borderId="0" xfId="0" quotePrefix="1" applyFont="1" applyFill="1" applyAlignment="1">
      <alignment horizontal="center" vertical="center"/>
    </xf>
    <xf numFmtId="0" fontId="13" fillId="0" borderId="1" xfId="0" applyFont="1" applyBorder="1" applyAlignment="1" applyProtection="1">
      <alignment horizontal="center" vertical="center" shrinkToFit="1"/>
      <protection locked="0" hidden="1"/>
    </xf>
    <xf numFmtId="0" fontId="4" fillId="0" borderId="0" xfId="0" applyFont="1" applyAlignment="1">
      <alignment horizontal="left" vertical="center"/>
    </xf>
    <xf numFmtId="0" fontId="18" fillId="0" borderId="0" xfId="0" applyFont="1">
      <alignment vertical="center"/>
    </xf>
    <xf numFmtId="0" fontId="18" fillId="0" borderId="0" xfId="0" applyFont="1" applyAlignment="1">
      <alignment horizontal="center" vertical="center"/>
    </xf>
    <xf numFmtId="0" fontId="0" fillId="0" borderId="0" xfId="0" quotePrefix="1">
      <alignment vertical="center"/>
    </xf>
    <xf numFmtId="14" fontId="18" fillId="0" borderId="0" xfId="0" applyNumberFormat="1" applyFont="1">
      <alignment vertical="center"/>
    </xf>
    <xf numFmtId="0" fontId="2" fillId="0" borderId="1" xfId="0" applyFont="1" applyBorder="1" applyProtection="1">
      <alignment vertical="center"/>
      <protection locked="0"/>
    </xf>
    <xf numFmtId="14" fontId="13" fillId="0" borderId="1" xfId="0" applyNumberFormat="1" applyFont="1" applyBorder="1" applyAlignment="1" applyProtection="1">
      <alignment horizontal="center" vertical="center" shrinkToFit="1"/>
      <protection locked="0" hidden="1"/>
    </xf>
    <xf numFmtId="178" fontId="13" fillId="0" borderId="1" xfId="0" applyNumberFormat="1" applyFont="1" applyBorder="1" applyAlignment="1" applyProtection="1">
      <alignment horizontal="center" vertical="center" shrinkToFit="1"/>
      <protection locked="0" hidden="1"/>
    </xf>
    <xf numFmtId="0" fontId="13" fillId="3" borderId="1" xfId="0" applyFont="1" applyFill="1" applyBorder="1" applyAlignment="1" applyProtection="1">
      <alignment horizontal="center" vertical="center" shrinkToFit="1"/>
      <protection locked="0" hidden="1"/>
    </xf>
    <xf numFmtId="179" fontId="13" fillId="6" borderId="1" xfId="0" applyNumberFormat="1" applyFont="1" applyFill="1" applyBorder="1" applyAlignment="1" applyProtection="1">
      <alignment horizontal="center" vertical="center" shrinkToFit="1"/>
      <protection hidden="1"/>
    </xf>
    <xf numFmtId="177" fontId="13" fillId="6" borderId="1" xfId="0" applyNumberFormat="1" applyFont="1" applyFill="1" applyBorder="1" applyAlignment="1" applyProtection="1">
      <alignment horizontal="center" vertical="center" shrinkToFit="1"/>
      <protection hidden="1"/>
    </xf>
    <xf numFmtId="0" fontId="13" fillId="6" borderId="1" xfId="0" applyFont="1" applyFill="1" applyBorder="1" applyAlignment="1" applyProtection="1">
      <alignment horizontal="center" vertical="center" shrinkToFit="1"/>
      <protection hidden="1"/>
    </xf>
    <xf numFmtId="0" fontId="13" fillId="6" borderId="1" xfId="0" applyFont="1" applyFill="1" applyBorder="1" applyAlignment="1" applyProtection="1">
      <alignment horizontal="center" vertical="center" shrinkToFit="1"/>
      <protection locked="0" hidden="1"/>
    </xf>
    <xf numFmtId="0" fontId="2" fillId="6" borderId="1" xfId="0" applyFont="1" applyFill="1" applyBorder="1" applyAlignment="1">
      <alignment horizontal="center" vertical="center" wrapText="1"/>
    </xf>
    <xf numFmtId="0" fontId="12" fillId="6" borderId="1" xfId="0" applyFont="1" applyFill="1" applyBorder="1" applyAlignment="1">
      <alignment horizontal="center" wrapText="1"/>
    </xf>
    <xf numFmtId="0" fontId="8" fillId="0" borderId="0" xfId="0" applyFont="1">
      <alignment vertical="center"/>
    </xf>
    <xf numFmtId="0" fontId="4" fillId="0" borderId="0" xfId="0" applyFont="1" applyAlignment="1">
      <alignment horizontal="left" vertical="center" wrapText="1"/>
    </xf>
    <xf numFmtId="0" fontId="13" fillId="0" borderId="3" xfId="0" applyFont="1" applyBorder="1" applyAlignment="1" applyProtection="1">
      <alignment horizontal="center" vertical="center" shrinkToFit="1"/>
      <protection locked="0" hidden="1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0" fillId="0" borderId="0" xfId="0" applyFont="1" applyAlignment="1">
      <alignment horizontal="left" vertical="center"/>
    </xf>
    <xf numFmtId="0" fontId="2" fillId="0" borderId="1" xfId="0" applyFont="1" applyBorder="1" applyAlignment="1" applyProtection="1">
      <alignment horizontal="center" vertical="center"/>
      <protection locked="0"/>
    </xf>
    <xf numFmtId="0" fontId="1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9" fillId="0" borderId="2" xfId="0" applyFont="1" applyBorder="1" applyAlignment="1" applyProtection="1">
      <alignment horizontal="center" vertical="center"/>
      <protection locked="0"/>
    </xf>
    <xf numFmtId="0" fontId="19" fillId="0" borderId="4" xfId="0" applyFont="1" applyBorder="1" applyAlignment="1" applyProtection="1">
      <alignment horizontal="center" vertical="center"/>
      <protection locked="0"/>
    </xf>
    <xf numFmtId="0" fontId="19" fillId="0" borderId="3" xfId="0" applyFont="1" applyBorder="1" applyAlignment="1" applyProtection="1">
      <alignment horizontal="center" vertical="center"/>
      <protection locked="0"/>
    </xf>
    <xf numFmtId="0" fontId="16" fillId="4" borderId="0" xfId="0" applyFont="1" applyFill="1" applyAlignment="1">
      <alignment horizontal="center" vertical="center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Protection="1">
      <alignment vertical="center"/>
      <protection locked="0"/>
    </xf>
    <xf numFmtId="0" fontId="4" fillId="2" borderId="2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left" vertical="center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9" fillId="0" borderId="0" xfId="0" applyFont="1" applyAlignment="1" applyProtection="1">
      <alignment horizontal="center" vertical="center" shrinkToFit="1"/>
      <protection locked="0"/>
    </xf>
    <xf numFmtId="0" fontId="10" fillId="0" borderId="0" xfId="0" applyFont="1" applyAlignment="1" applyProtection="1">
      <alignment horizontal="center" vertical="top"/>
      <protection locked="0"/>
    </xf>
    <xf numFmtId="176" fontId="2" fillId="0" borderId="0" xfId="0" applyNumberFormat="1" applyFont="1" applyAlignment="1" applyProtection="1">
      <alignment horizontal="left" vertical="center"/>
      <protection locked="0"/>
    </xf>
    <xf numFmtId="0" fontId="2" fillId="2" borderId="1" xfId="0" applyFont="1" applyFill="1" applyBorder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3" fillId="7" borderId="1" xfId="0" applyFont="1" applyFill="1" applyBorder="1" applyAlignment="1">
      <alignment horizontal="center" vertical="center"/>
    </xf>
    <xf numFmtId="0" fontId="4" fillId="0" borderId="9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8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 wrapText="1"/>
    </xf>
  </cellXfs>
  <cellStyles count="1">
    <cellStyle name="標準" xfId="0" builtinId="0"/>
  </cellStyles>
  <dxfs count="1"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A24205-B5E6-4074-99CD-78476388013C}">
  <sheetPr codeName="Sheet1">
    <tabColor rgb="FF002060"/>
    <pageSetUpPr fitToPage="1"/>
  </sheetPr>
  <dimension ref="A1:U44"/>
  <sheetViews>
    <sheetView showGridLines="0" tabSelected="1" topLeftCell="B1" zoomScaleNormal="100" zoomScalePageLayoutView="70" workbookViewId="0">
      <selection activeCell="B4" sqref="B4:N4"/>
    </sheetView>
  </sheetViews>
  <sheetFormatPr defaultColWidth="9" defaultRowHeight="21.75" customHeight="1" outlineLevelCol="1"/>
  <cols>
    <col min="1" max="1" width="4.125" style="1" hidden="1" customWidth="1"/>
    <col min="2" max="2" width="3.75" style="1" customWidth="1"/>
    <col min="3" max="5" width="7.125" style="1" customWidth="1"/>
    <col min="6" max="6" width="6.5" style="1" bestFit="1" customWidth="1"/>
    <col min="7" max="7" width="3.75" style="2" bestFit="1" customWidth="1"/>
    <col min="8" max="8" width="10" style="1" customWidth="1"/>
    <col min="9" max="10" width="4.625" style="1" customWidth="1"/>
    <col min="11" max="12" width="6.625" style="1" customWidth="1"/>
    <col min="13" max="13" width="4.75" style="1" customWidth="1"/>
    <col min="14" max="14" width="11.75" style="1" customWidth="1"/>
    <col min="15" max="15" width="12.375" style="16" customWidth="1"/>
    <col min="16" max="18" width="9" style="16" hidden="1" customWidth="1" outlineLevel="1"/>
    <col min="19" max="19" width="9" style="16" collapsed="1"/>
    <col min="20" max="21" width="9" style="16"/>
    <col min="22" max="16384" width="9" style="1"/>
  </cols>
  <sheetData>
    <row r="1" spans="2:14" ht="24.75" customHeight="1">
      <c r="B1" s="58" t="s">
        <v>83</v>
      </c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2:14" ht="21.4" customHeight="1">
      <c r="B2" s="59" t="s">
        <v>78</v>
      </c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</row>
    <row r="3" spans="2:14" ht="30" customHeight="1">
      <c r="B3" s="62" t="s">
        <v>45</v>
      </c>
      <c r="C3" s="62"/>
      <c r="D3" s="62"/>
      <c r="E3" s="62"/>
      <c r="F3" s="62"/>
      <c r="G3" s="62"/>
      <c r="H3" s="62"/>
      <c r="I3" s="62"/>
      <c r="J3" s="30"/>
      <c r="K3" s="66" t="s">
        <v>40</v>
      </c>
      <c r="L3" s="66"/>
      <c r="M3" s="60" t="s">
        <v>79</v>
      </c>
      <c r="N3" s="60"/>
    </row>
    <row r="4" spans="2:14" ht="28.5" customHeight="1">
      <c r="B4" s="67" t="s">
        <v>46</v>
      </c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</row>
    <row r="5" spans="2:14" ht="3.75" customHeight="1"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2:14" ht="23.25" customHeight="1">
      <c r="B6" s="63" t="s">
        <v>75</v>
      </c>
      <c r="C6" s="63"/>
      <c r="D6" s="63"/>
      <c r="E6" s="33"/>
      <c r="F6" s="35"/>
      <c r="G6" s="64" t="s">
        <v>77</v>
      </c>
      <c r="H6" s="65"/>
      <c r="I6" s="65"/>
      <c r="J6" s="65"/>
      <c r="K6" s="65"/>
      <c r="L6" s="65"/>
      <c r="M6" s="65"/>
      <c r="N6" s="65"/>
    </row>
    <row r="7" spans="2:14" ht="22.9" customHeight="1">
      <c r="B7" s="56" t="s">
        <v>19</v>
      </c>
      <c r="C7" s="56"/>
      <c r="D7" s="56"/>
      <c r="E7" s="47"/>
      <c r="F7" s="47"/>
      <c r="G7" s="47"/>
      <c r="H7" s="47"/>
      <c r="I7" s="61" t="s">
        <v>20</v>
      </c>
      <c r="J7" s="61"/>
      <c r="K7" s="61"/>
      <c r="L7" s="37"/>
      <c r="M7" s="37"/>
      <c r="N7" s="37"/>
    </row>
    <row r="8" spans="2:14" ht="22.9" customHeight="1">
      <c r="B8" s="56" t="s">
        <v>3</v>
      </c>
      <c r="C8" s="56"/>
      <c r="D8" s="56"/>
      <c r="E8" s="47"/>
      <c r="F8" s="47"/>
      <c r="G8" s="47"/>
      <c r="H8" s="47"/>
      <c r="I8" s="53" t="s">
        <v>18</v>
      </c>
      <c r="J8" s="53"/>
      <c r="K8" s="53"/>
      <c r="L8" s="37" t="s">
        <v>9</v>
      </c>
      <c r="M8" s="37"/>
      <c r="N8" s="37"/>
    </row>
    <row r="9" spans="2:14" ht="22.9" customHeight="1">
      <c r="B9" s="57" t="s">
        <v>5</v>
      </c>
      <c r="C9" s="57"/>
      <c r="D9" s="57"/>
      <c r="E9" s="54" t="s">
        <v>6</v>
      </c>
      <c r="F9" s="54"/>
      <c r="G9" s="54"/>
      <c r="H9" s="54"/>
      <c r="I9" s="54"/>
      <c r="J9" s="54"/>
      <c r="K9" s="54"/>
      <c r="L9" s="54"/>
      <c r="M9" s="54"/>
      <c r="N9" s="54"/>
    </row>
    <row r="10" spans="2:14" ht="22.9" customHeight="1">
      <c r="B10" s="57"/>
      <c r="C10" s="57"/>
      <c r="D10" s="57"/>
      <c r="E10" s="45" t="s">
        <v>7</v>
      </c>
      <c r="F10" s="46"/>
      <c r="G10" s="33"/>
      <c r="H10" s="35"/>
      <c r="I10" s="55" t="s">
        <v>8</v>
      </c>
      <c r="J10" s="55"/>
      <c r="K10" s="55"/>
      <c r="L10" s="37"/>
      <c r="M10" s="37"/>
      <c r="N10" s="37"/>
    </row>
    <row r="11" spans="2:14" ht="16.899999999999999" customHeight="1">
      <c r="B11" s="36" t="s">
        <v>47</v>
      </c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</row>
    <row r="12" spans="2:14" ht="17.25" customHeight="1">
      <c r="B12" s="15"/>
      <c r="C12" s="15"/>
      <c r="D12" s="15"/>
      <c r="E12" s="48" t="s">
        <v>49</v>
      </c>
      <c r="F12" s="49"/>
      <c r="G12" s="50"/>
      <c r="H12" s="48" t="s">
        <v>50</v>
      </c>
      <c r="I12" s="49"/>
      <c r="J12" s="50"/>
      <c r="K12" s="48" t="s">
        <v>52</v>
      </c>
      <c r="L12" s="49"/>
      <c r="M12" s="50"/>
      <c r="N12" s="5" t="s">
        <v>51</v>
      </c>
    </row>
    <row r="13" spans="2:14" ht="20.25" customHeight="1">
      <c r="B13" s="38" t="s">
        <v>54</v>
      </c>
      <c r="C13" s="39"/>
      <c r="D13" s="40"/>
      <c r="E13" s="41"/>
      <c r="F13" s="42"/>
      <c r="G13" s="43"/>
      <c r="H13" s="37"/>
      <c r="I13" s="37"/>
      <c r="J13" s="37"/>
      <c r="K13" s="33"/>
      <c r="L13" s="34"/>
      <c r="M13" s="35"/>
      <c r="N13" s="20"/>
    </row>
    <row r="14" spans="2:14" ht="20.25" customHeight="1">
      <c r="B14" s="38" t="s">
        <v>53</v>
      </c>
      <c r="C14" s="39"/>
      <c r="D14" s="40"/>
      <c r="E14" s="41"/>
      <c r="F14" s="42"/>
      <c r="G14" s="43"/>
      <c r="H14" s="37"/>
      <c r="I14" s="37"/>
      <c r="J14" s="37"/>
      <c r="K14" s="33"/>
      <c r="L14" s="34"/>
      <c r="M14" s="35"/>
      <c r="N14" s="20"/>
    </row>
    <row r="15" spans="2:14" ht="20.25" customHeight="1">
      <c r="B15" s="38" t="s">
        <v>53</v>
      </c>
      <c r="C15" s="39"/>
      <c r="D15" s="40"/>
      <c r="E15" s="41"/>
      <c r="F15" s="42"/>
      <c r="G15" s="43"/>
      <c r="H15" s="37"/>
      <c r="I15" s="37"/>
      <c r="J15" s="37"/>
      <c r="K15" s="33"/>
      <c r="L15" s="34"/>
      <c r="M15" s="35"/>
      <c r="N15" s="20"/>
    </row>
    <row r="16" spans="2:14" ht="20.25" customHeight="1">
      <c r="B16" s="38" t="s">
        <v>53</v>
      </c>
      <c r="C16" s="39"/>
      <c r="D16" s="40"/>
      <c r="E16" s="41"/>
      <c r="F16" s="42"/>
      <c r="G16" s="43"/>
      <c r="H16" s="37"/>
      <c r="I16" s="37"/>
      <c r="J16" s="37"/>
      <c r="K16" s="33"/>
      <c r="L16" s="34"/>
      <c r="M16" s="35"/>
      <c r="N16" s="20"/>
    </row>
    <row r="17" spans="1:21" ht="15.75" customHeight="1">
      <c r="B17" s="36" t="s">
        <v>82</v>
      </c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</row>
    <row r="18" spans="1:21" ht="3" customHeight="1">
      <c r="B18" s="15"/>
      <c r="C18" s="15"/>
      <c r="D18" s="15"/>
      <c r="E18" s="15"/>
      <c r="F18" s="15"/>
      <c r="G18" s="10"/>
      <c r="H18" s="15"/>
      <c r="I18" s="15"/>
      <c r="J18" s="15"/>
      <c r="K18" s="15"/>
      <c r="L18" s="15"/>
      <c r="M18" s="15"/>
      <c r="N18" s="15"/>
    </row>
    <row r="19" spans="1:21" ht="21.75" customHeight="1">
      <c r="B19" s="51" t="s">
        <v>84</v>
      </c>
      <c r="C19" s="52"/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2"/>
      <c r="P19" s="1"/>
      <c r="Q19" s="1"/>
    </row>
    <row r="20" spans="1:21" ht="21.75" customHeight="1">
      <c r="B20" s="44" t="s">
        <v>80</v>
      </c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</row>
    <row r="21" spans="1:21" ht="7.5" customHeight="1">
      <c r="B21" s="4"/>
    </row>
    <row r="22" spans="1:21" ht="17.25" customHeight="1">
      <c r="B22" s="3" t="s">
        <v>4</v>
      </c>
      <c r="C22" s="6" t="s">
        <v>26</v>
      </c>
      <c r="D22" s="6" t="s">
        <v>15</v>
      </c>
      <c r="E22" s="6" t="s">
        <v>27</v>
      </c>
      <c r="F22" s="6" t="s">
        <v>16</v>
      </c>
      <c r="G22" s="8" t="s">
        <v>28</v>
      </c>
      <c r="H22" s="9">
        <v>40374</v>
      </c>
      <c r="I22" s="28" t="s">
        <v>55</v>
      </c>
      <c r="J22" s="28" t="s">
        <v>29</v>
      </c>
      <c r="K22" s="29" t="s">
        <v>64</v>
      </c>
      <c r="L22" s="28">
        <v>50</v>
      </c>
      <c r="M22" s="8">
        <v>48.9</v>
      </c>
      <c r="N22" s="3" t="s">
        <v>81</v>
      </c>
      <c r="P22" s="19">
        <v>40270</v>
      </c>
      <c r="Q22" s="19">
        <v>40634</v>
      </c>
    </row>
    <row r="23" spans="1:21" ht="7.5" customHeight="1">
      <c r="B23" s="4"/>
      <c r="P23" s="19">
        <v>40635</v>
      </c>
      <c r="Q23" s="19">
        <v>41000</v>
      </c>
    </row>
    <row r="24" spans="1:21" s="2" customFormat="1" ht="17.25" customHeight="1">
      <c r="B24" s="5" t="s">
        <v>0</v>
      </c>
      <c r="C24" s="5" t="s">
        <v>10</v>
      </c>
      <c r="D24" s="5" t="s">
        <v>17</v>
      </c>
      <c r="E24" s="5" t="s">
        <v>11</v>
      </c>
      <c r="F24" s="5" t="s">
        <v>12</v>
      </c>
      <c r="G24" s="7" t="s">
        <v>21</v>
      </c>
      <c r="H24" s="7" t="s">
        <v>1</v>
      </c>
      <c r="I24" s="7" t="s">
        <v>22</v>
      </c>
      <c r="J24" s="7" t="s">
        <v>2</v>
      </c>
      <c r="K24" s="7" t="s">
        <v>23</v>
      </c>
      <c r="L24" s="7" t="s">
        <v>24</v>
      </c>
      <c r="M24" s="7" t="s">
        <v>25</v>
      </c>
      <c r="N24" s="5" t="s">
        <v>76</v>
      </c>
      <c r="O24" s="17"/>
      <c r="P24" s="17"/>
      <c r="Q24" s="17"/>
      <c r="R24" s="17"/>
      <c r="S24" s="17"/>
      <c r="T24" s="17"/>
      <c r="U24" s="17"/>
    </row>
    <row r="25" spans="1:21" ht="22.5" customHeight="1">
      <c r="A25" s="1" t="str">
        <f>IF(C25="","",1)</f>
        <v/>
      </c>
      <c r="B25" s="3">
        <v>1</v>
      </c>
      <c r="C25" s="14"/>
      <c r="D25" s="14"/>
      <c r="E25" s="14"/>
      <c r="F25" s="14" t="s">
        <v>48</v>
      </c>
      <c r="G25" s="14"/>
      <c r="H25" s="21"/>
      <c r="I25" s="24" t="str">
        <f>IF(H25="","",H25)</f>
        <v/>
      </c>
      <c r="J25" s="25" t="str">
        <f t="shared" ref="J25:J44" si="0">IF(H25="","",IF(AND(H25&gt;=$P$22,H25&lt;=$Q$22),"中1",IF(AND(H25&gt;=$P$23,H25&lt;=$Q$23),"6年")))</f>
        <v/>
      </c>
      <c r="K25" s="26" t="str">
        <f>IF(G25="","",G25&amp;"子の部")</f>
        <v/>
      </c>
      <c r="L25" s="27"/>
      <c r="M25" s="22"/>
      <c r="N25" s="32"/>
      <c r="O25" s="17"/>
      <c r="P25" s="17" t="str">
        <f>G25&amp;"子"</f>
        <v>子</v>
      </c>
      <c r="Q25" s="17" t="str">
        <f>IF(G25="男",31,32)&amp;L25</f>
        <v>32</v>
      </c>
      <c r="R25" s="17" t="e">
        <f>VLOOKUP(Q25,Sheet3!$W:$AA,2,FALSE)</f>
        <v>#N/A</v>
      </c>
    </row>
    <row r="26" spans="1:21" ht="22.5" customHeight="1">
      <c r="A26" s="1" t="str">
        <f t="shared" ref="A26:A44" si="1">IF(C26="","",1)</f>
        <v/>
      </c>
      <c r="B26" s="3">
        <v>2</v>
      </c>
      <c r="C26" s="14"/>
      <c r="D26" s="14"/>
      <c r="E26" s="14"/>
      <c r="F26" s="14" t="s">
        <v>9</v>
      </c>
      <c r="G26" s="14"/>
      <c r="H26" s="21"/>
      <c r="I26" s="24" t="str">
        <f t="shared" ref="I26:I36" si="2">IF(H26="","",H26)</f>
        <v/>
      </c>
      <c r="J26" s="25" t="str">
        <f t="shared" si="0"/>
        <v/>
      </c>
      <c r="K26" s="26" t="str">
        <f t="shared" ref="K26:K36" si="3">IF(G26="","",G26&amp;"子の部")</f>
        <v/>
      </c>
      <c r="L26" s="27"/>
      <c r="M26" s="22"/>
      <c r="N26" s="14"/>
      <c r="O26" s="17"/>
      <c r="P26" s="17" t="str">
        <f t="shared" ref="P26:P36" si="4">G26&amp;"子"</f>
        <v>子</v>
      </c>
      <c r="Q26" s="17" t="str">
        <f t="shared" ref="Q26:Q36" si="5">IF(G26="男",31,32)&amp;L26</f>
        <v>32</v>
      </c>
      <c r="R26" s="17" t="e">
        <f>VLOOKUP(Q26,Sheet3!$W:$AA,2,FALSE)</f>
        <v>#N/A</v>
      </c>
    </row>
    <row r="27" spans="1:21" ht="22.5" customHeight="1">
      <c r="A27" s="1" t="str">
        <f t="shared" si="1"/>
        <v/>
      </c>
      <c r="B27" s="3">
        <v>3</v>
      </c>
      <c r="C27" s="14"/>
      <c r="D27" s="14"/>
      <c r="E27" s="14"/>
      <c r="F27" s="14"/>
      <c r="G27" s="14"/>
      <c r="H27" s="21"/>
      <c r="I27" s="24" t="str">
        <f t="shared" si="2"/>
        <v/>
      </c>
      <c r="J27" s="25" t="str">
        <f t="shared" si="0"/>
        <v/>
      </c>
      <c r="K27" s="26" t="str">
        <f t="shared" si="3"/>
        <v/>
      </c>
      <c r="L27" s="27"/>
      <c r="M27" s="22"/>
      <c r="N27" s="14"/>
      <c r="O27" s="17"/>
      <c r="P27" s="17" t="str">
        <f t="shared" si="4"/>
        <v>子</v>
      </c>
      <c r="Q27" s="17" t="str">
        <f t="shared" si="5"/>
        <v>32</v>
      </c>
      <c r="R27" s="17" t="e">
        <f>VLOOKUP(Q27,Sheet3!$W:$AA,2,FALSE)</f>
        <v>#N/A</v>
      </c>
    </row>
    <row r="28" spans="1:21" ht="22.5" customHeight="1">
      <c r="A28" s="1" t="str">
        <f t="shared" si="1"/>
        <v/>
      </c>
      <c r="B28" s="3">
        <v>4</v>
      </c>
      <c r="C28" s="14"/>
      <c r="D28" s="14"/>
      <c r="E28" s="14"/>
      <c r="F28" s="14"/>
      <c r="G28" s="14"/>
      <c r="H28" s="21"/>
      <c r="I28" s="24" t="str">
        <f t="shared" si="2"/>
        <v/>
      </c>
      <c r="J28" s="25" t="str">
        <f t="shared" si="0"/>
        <v/>
      </c>
      <c r="K28" s="26" t="str">
        <f t="shared" si="3"/>
        <v/>
      </c>
      <c r="L28" s="27"/>
      <c r="M28" s="22"/>
      <c r="N28" s="14"/>
      <c r="O28" s="17"/>
      <c r="P28" s="17" t="str">
        <f t="shared" si="4"/>
        <v>子</v>
      </c>
      <c r="Q28" s="17" t="str">
        <f t="shared" si="5"/>
        <v>32</v>
      </c>
      <c r="R28" s="17" t="e">
        <f>VLOOKUP(Q28,Sheet3!$W:$AA,2,FALSE)</f>
        <v>#N/A</v>
      </c>
    </row>
    <row r="29" spans="1:21" ht="22.5" customHeight="1">
      <c r="A29" s="1" t="str">
        <f t="shared" si="1"/>
        <v/>
      </c>
      <c r="B29" s="3">
        <v>5</v>
      </c>
      <c r="C29" s="14"/>
      <c r="D29" s="14"/>
      <c r="E29" s="14"/>
      <c r="F29" s="14"/>
      <c r="G29" s="14"/>
      <c r="H29" s="21"/>
      <c r="I29" s="24" t="str">
        <f t="shared" si="2"/>
        <v/>
      </c>
      <c r="J29" s="25" t="str">
        <f t="shared" si="0"/>
        <v/>
      </c>
      <c r="K29" s="26" t="str">
        <f t="shared" si="3"/>
        <v/>
      </c>
      <c r="L29" s="27"/>
      <c r="M29" s="22"/>
      <c r="N29" s="14"/>
      <c r="O29" s="17"/>
      <c r="P29" s="17" t="str">
        <f t="shared" si="4"/>
        <v>子</v>
      </c>
      <c r="Q29" s="17" t="str">
        <f t="shared" si="5"/>
        <v>32</v>
      </c>
      <c r="R29" s="17" t="e">
        <f>VLOOKUP(Q29,Sheet3!$W:$AA,2,FALSE)</f>
        <v>#N/A</v>
      </c>
    </row>
    <row r="30" spans="1:21" ht="22.5" customHeight="1">
      <c r="A30" s="1" t="str">
        <f t="shared" si="1"/>
        <v/>
      </c>
      <c r="B30" s="3">
        <v>6</v>
      </c>
      <c r="C30" s="14"/>
      <c r="D30" s="14"/>
      <c r="E30" s="14"/>
      <c r="F30" s="14"/>
      <c r="G30" s="14"/>
      <c r="H30" s="21"/>
      <c r="I30" s="24" t="str">
        <f t="shared" si="2"/>
        <v/>
      </c>
      <c r="J30" s="25" t="str">
        <f t="shared" si="0"/>
        <v/>
      </c>
      <c r="K30" s="26" t="str">
        <f t="shared" si="3"/>
        <v/>
      </c>
      <c r="L30" s="27"/>
      <c r="M30" s="22"/>
      <c r="N30" s="14"/>
      <c r="O30" s="17"/>
      <c r="P30" s="17" t="str">
        <f t="shared" si="4"/>
        <v>子</v>
      </c>
      <c r="Q30" s="17" t="str">
        <f t="shared" si="5"/>
        <v>32</v>
      </c>
      <c r="R30" s="17" t="e">
        <f>VLOOKUP(Q30,Sheet3!$W:$AA,2,FALSE)</f>
        <v>#N/A</v>
      </c>
    </row>
    <row r="31" spans="1:21" ht="22.5" customHeight="1">
      <c r="A31" s="1" t="str">
        <f t="shared" si="1"/>
        <v/>
      </c>
      <c r="B31" s="3">
        <v>7</v>
      </c>
      <c r="C31" s="14"/>
      <c r="D31" s="14"/>
      <c r="E31" s="14"/>
      <c r="F31" s="14"/>
      <c r="G31" s="14"/>
      <c r="H31" s="21"/>
      <c r="I31" s="24" t="str">
        <f t="shared" si="2"/>
        <v/>
      </c>
      <c r="J31" s="25" t="str">
        <f t="shared" si="0"/>
        <v/>
      </c>
      <c r="K31" s="26" t="str">
        <f t="shared" si="3"/>
        <v/>
      </c>
      <c r="L31" s="27"/>
      <c r="M31" s="22"/>
      <c r="N31" s="14"/>
      <c r="O31" s="17"/>
      <c r="P31" s="17" t="str">
        <f t="shared" si="4"/>
        <v>子</v>
      </c>
      <c r="Q31" s="17" t="str">
        <f t="shared" si="5"/>
        <v>32</v>
      </c>
      <c r="R31" s="17" t="e">
        <f>VLOOKUP(Q31,Sheet3!$W:$AA,2,FALSE)</f>
        <v>#N/A</v>
      </c>
    </row>
    <row r="32" spans="1:21" ht="22.5" customHeight="1">
      <c r="A32" s="1" t="str">
        <f t="shared" si="1"/>
        <v/>
      </c>
      <c r="B32" s="3">
        <v>8</v>
      </c>
      <c r="C32" s="14"/>
      <c r="D32" s="14"/>
      <c r="E32" s="14"/>
      <c r="F32" s="14"/>
      <c r="G32" s="14"/>
      <c r="H32" s="21"/>
      <c r="I32" s="24" t="str">
        <f t="shared" si="2"/>
        <v/>
      </c>
      <c r="J32" s="25" t="str">
        <f t="shared" si="0"/>
        <v/>
      </c>
      <c r="K32" s="26" t="str">
        <f t="shared" si="3"/>
        <v/>
      </c>
      <c r="L32" s="27"/>
      <c r="M32" s="22"/>
      <c r="N32" s="14"/>
      <c r="O32" s="17"/>
      <c r="P32" s="17" t="str">
        <f t="shared" si="4"/>
        <v>子</v>
      </c>
      <c r="Q32" s="17" t="str">
        <f t="shared" si="5"/>
        <v>32</v>
      </c>
      <c r="R32" s="17" t="e">
        <f>VLOOKUP(Q32,Sheet3!$W:$AA,2,FALSE)</f>
        <v>#N/A</v>
      </c>
    </row>
    <row r="33" spans="1:18" ht="22.5" customHeight="1">
      <c r="A33" s="1" t="str">
        <f t="shared" si="1"/>
        <v/>
      </c>
      <c r="B33" s="3">
        <v>9</v>
      </c>
      <c r="C33" s="14"/>
      <c r="D33" s="14"/>
      <c r="E33" s="14"/>
      <c r="F33" s="14"/>
      <c r="G33" s="14"/>
      <c r="H33" s="21"/>
      <c r="I33" s="24" t="str">
        <f t="shared" si="2"/>
        <v/>
      </c>
      <c r="J33" s="25" t="str">
        <f t="shared" si="0"/>
        <v/>
      </c>
      <c r="K33" s="26" t="str">
        <f t="shared" si="3"/>
        <v/>
      </c>
      <c r="L33" s="27"/>
      <c r="M33" s="22"/>
      <c r="N33" s="14"/>
      <c r="O33" s="17"/>
      <c r="P33" s="17" t="str">
        <f t="shared" si="4"/>
        <v>子</v>
      </c>
      <c r="Q33" s="17" t="str">
        <f t="shared" si="5"/>
        <v>32</v>
      </c>
      <c r="R33" s="17" t="e">
        <f>VLOOKUP(Q33,Sheet3!$W:$AA,2,FALSE)</f>
        <v>#N/A</v>
      </c>
    </row>
    <row r="34" spans="1:18" ht="22.5" customHeight="1">
      <c r="A34" s="1" t="str">
        <f t="shared" si="1"/>
        <v/>
      </c>
      <c r="B34" s="3">
        <v>10</v>
      </c>
      <c r="C34" s="14"/>
      <c r="D34" s="14"/>
      <c r="E34" s="14"/>
      <c r="F34" s="14"/>
      <c r="G34" s="14"/>
      <c r="H34" s="21"/>
      <c r="I34" s="24" t="str">
        <f t="shared" si="2"/>
        <v/>
      </c>
      <c r="J34" s="25" t="str">
        <f t="shared" si="0"/>
        <v/>
      </c>
      <c r="K34" s="26" t="str">
        <f t="shared" si="3"/>
        <v/>
      </c>
      <c r="L34" s="27"/>
      <c r="M34" s="22"/>
      <c r="N34" s="14"/>
      <c r="O34" s="17"/>
      <c r="P34" s="17" t="str">
        <f t="shared" si="4"/>
        <v>子</v>
      </c>
      <c r="Q34" s="17" t="str">
        <f t="shared" si="5"/>
        <v>32</v>
      </c>
      <c r="R34" s="17" t="e">
        <f>VLOOKUP(Q34,Sheet3!$W:$AA,2,FALSE)</f>
        <v>#N/A</v>
      </c>
    </row>
    <row r="35" spans="1:18" ht="22.5" customHeight="1">
      <c r="A35" s="1" t="str">
        <f t="shared" si="1"/>
        <v/>
      </c>
      <c r="B35" s="3">
        <v>11</v>
      </c>
      <c r="C35" s="14"/>
      <c r="D35" s="14"/>
      <c r="E35" s="14"/>
      <c r="F35" s="14"/>
      <c r="G35" s="14"/>
      <c r="H35" s="21"/>
      <c r="I35" s="24" t="str">
        <f t="shared" si="2"/>
        <v/>
      </c>
      <c r="J35" s="25" t="str">
        <f t="shared" si="0"/>
        <v/>
      </c>
      <c r="K35" s="26" t="str">
        <f t="shared" si="3"/>
        <v/>
      </c>
      <c r="L35" s="27"/>
      <c r="M35" s="23"/>
      <c r="N35" s="14"/>
      <c r="O35" s="17"/>
      <c r="P35" s="17" t="str">
        <f t="shared" si="4"/>
        <v>子</v>
      </c>
      <c r="Q35" s="17" t="str">
        <f t="shared" si="5"/>
        <v>32</v>
      </c>
      <c r="R35" s="17" t="e">
        <f>VLOOKUP(Q35,Sheet3!$W:$AA,2,FALSE)</f>
        <v>#N/A</v>
      </c>
    </row>
    <row r="36" spans="1:18" ht="21" customHeight="1">
      <c r="A36" s="1" t="str">
        <f t="shared" si="1"/>
        <v/>
      </c>
      <c r="B36" s="3">
        <v>12</v>
      </c>
      <c r="C36" s="14"/>
      <c r="D36" s="14"/>
      <c r="E36" s="14"/>
      <c r="F36" s="14"/>
      <c r="G36" s="14"/>
      <c r="H36" s="21"/>
      <c r="I36" s="24" t="str">
        <f t="shared" si="2"/>
        <v/>
      </c>
      <c r="J36" s="25" t="str">
        <f t="shared" si="0"/>
        <v/>
      </c>
      <c r="K36" s="26" t="str">
        <f t="shared" si="3"/>
        <v/>
      </c>
      <c r="L36" s="27"/>
      <c r="M36" s="23"/>
      <c r="N36" s="14"/>
      <c r="O36" s="17"/>
      <c r="P36" s="17" t="str">
        <f t="shared" si="4"/>
        <v>子</v>
      </c>
      <c r="Q36" s="17" t="str">
        <f t="shared" si="5"/>
        <v>32</v>
      </c>
      <c r="R36" s="17" t="e">
        <f>VLOOKUP(Q36,Sheet3!$W:$AA,2,FALSE)</f>
        <v>#N/A</v>
      </c>
    </row>
    <row r="37" spans="1:18" ht="21" customHeight="1">
      <c r="A37" s="1" t="str">
        <f t="shared" si="1"/>
        <v/>
      </c>
      <c r="B37" s="3">
        <v>13</v>
      </c>
      <c r="C37" s="14"/>
      <c r="D37" s="14"/>
      <c r="E37" s="14"/>
      <c r="F37" s="14"/>
      <c r="G37" s="14"/>
      <c r="H37" s="21"/>
      <c r="I37" s="24" t="str">
        <f t="shared" ref="I37:I44" si="6">IF(H37="","",H37)</f>
        <v/>
      </c>
      <c r="J37" s="25" t="str">
        <f t="shared" si="0"/>
        <v/>
      </c>
      <c r="K37" s="26" t="str">
        <f t="shared" ref="K37:K44" si="7">IF(G37="","",G37&amp;"子の部")</f>
        <v/>
      </c>
      <c r="L37" s="27"/>
      <c r="M37" s="23"/>
      <c r="N37" s="14"/>
      <c r="O37" s="17"/>
      <c r="P37" s="17" t="str">
        <f t="shared" ref="P37:P44" si="8">G37&amp;"子"</f>
        <v>子</v>
      </c>
      <c r="Q37" s="17" t="str">
        <f t="shared" ref="Q37:Q44" si="9">IF(G37="男",31,32)&amp;L37</f>
        <v>32</v>
      </c>
      <c r="R37" s="17" t="e">
        <f>VLOOKUP(Q37,Sheet3!$W:$AA,2,FALSE)</f>
        <v>#N/A</v>
      </c>
    </row>
    <row r="38" spans="1:18" ht="21.75" customHeight="1">
      <c r="A38" s="1" t="str">
        <f t="shared" si="1"/>
        <v/>
      </c>
      <c r="B38" s="3">
        <v>14</v>
      </c>
      <c r="C38" s="14"/>
      <c r="D38" s="14"/>
      <c r="E38" s="14"/>
      <c r="F38" s="14"/>
      <c r="G38" s="14"/>
      <c r="H38" s="21"/>
      <c r="I38" s="24" t="str">
        <f t="shared" si="6"/>
        <v/>
      </c>
      <c r="J38" s="25" t="str">
        <f t="shared" si="0"/>
        <v/>
      </c>
      <c r="K38" s="26" t="str">
        <f t="shared" si="7"/>
        <v/>
      </c>
      <c r="L38" s="27"/>
      <c r="M38" s="23"/>
      <c r="N38" s="14"/>
      <c r="O38" s="17"/>
      <c r="P38" s="17" t="str">
        <f t="shared" si="8"/>
        <v>子</v>
      </c>
      <c r="Q38" s="17" t="str">
        <f t="shared" si="9"/>
        <v>32</v>
      </c>
      <c r="R38" s="17" t="e">
        <f>VLOOKUP(Q38,Sheet3!$W:$AA,2,FALSE)</f>
        <v>#N/A</v>
      </c>
    </row>
    <row r="39" spans="1:18" ht="21.75" customHeight="1">
      <c r="A39" s="1" t="str">
        <f t="shared" si="1"/>
        <v/>
      </c>
      <c r="B39" s="3">
        <v>15</v>
      </c>
      <c r="C39" s="14"/>
      <c r="D39" s="14"/>
      <c r="E39" s="14"/>
      <c r="F39" s="14"/>
      <c r="G39" s="14"/>
      <c r="H39" s="21"/>
      <c r="I39" s="24" t="str">
        <f t="shared" si="6"/>
        <v/>
      </c>
      <c r="J39" s="25" t="str">
        <f t="shared" si="0"/>
        <v/>
      </c>
      <c r="K39" s="26" t="str">
        <f t="shared" si="7"/>
        <v/>
      </c>
      <c r="L39" s="27"/>
      <c r="M39" s="23"/>
      <c r="N39" s="14"/>
      <c r="O39" s="17"/>
      <c r="P39" s="17" t="str">
        <f t="shared" si="8"/>
        <v>子</v>
      </c>
      <c r="Q39" s="17" t="str">
        <f t="shared" si="9"/>
        <v>32</v>
      </c>
      <c r="R39" s="17" t="e">
        <f>VLOOKUP(Q39,Sheet3!$W:$AA,2,FALSE)</f>
        <v>#N/A</v>
      </c>
    </row>
    <row r="40" spans="1:18" ht="21.75" customHeight="1">
      <c r="A40" s="1" t="str">
        <f t="shared" si="1"/>
        <v/>
      </c>
      <c r="B40" s="3">
        <v>16</v>
      </c>
      <c r="C40" s="14"/>
      <c r="D40" s="14"/>
      <c r="E40" s="14"/>
      <c r="F40" s="14"/>
      <c r="G40" s="14"/>
      <c r="H40" s="21"/>
      <c r="I40" s="24" t="str">
        <f t="shared" si="6"/>
        <v/>
      </c>
      <c r="J40" s="25" t="str">
        <f t="shared" si="0"/>
        <v/>
      </c>
      <c r="K40" s="26" t="str">
        <f t="shared" si="7"/>
        <v/>
      </c>
      <c r="L40" s="27"/>
      <c r="M40" s="23"/>
      <c r="N40" s="14"/>
      <c r="O40" s="17"/>
      <c r="P40" s="17" t="str">
        <f t="shared" si="8"/>
        <v>子</v>
      </c>
      <c r="Q40" s="17" t="str">
        <f t="shared" si="9"/>
        <v>32</v>
      </c>
      <c r="R40" s="17" t="e">
        <f>VLOOKUP(Q40,Sheet3!$W:$AA,2,FALSE)</f>
        <v>#N/A</v>
      </c>
    </row>
    <row r="41" spans="1:18" ht="21.75" customHeight="1">
      <c r="A41" s="1" t="str">
        <f t="shared" si="1"/>
        <v/>
      </c>
      <c r="B41" s="3">
        <v>17</v>
      </c>
      <c r="C41" s="14"/>
      <c r="D41" s="14"/>
      <c r="E41" s="14"/>
      <c r="F41" s="14"/>
      <c r="G41" s="14"/>
      <c r="H41" s="21"/>
      <c r="I41" s="24" t="str">
        <f t="shared" si="6"/>
        <v/>
      </c>
      <c r="J41" s="25" t="str">
        <f t="shared" si="0"/>
        <v/>
      </c>
      <c r="K41" s="26" t="str">
        <f t="shared" si="7"/>
        <v/>
      </c>
      <c r="L41" s="27"/>
      <c r="M41" s="23"/>
      <c r="N41" s="14"/>
      <c r="O41" s="17"/>
      <c r="P41" s="17" t="str">
        <f t="shared" si="8"/>
        <v>子</v>
      </c>
      <c r="Q41" s="17" t="str">
        <f t="shared" si="9"/>
        <v>32</v>
      </c>
      <c r="R41" s="17" t="e">
        <f>VLOOKUP(Q41,Sheet3!$W:$AA,2,FALSE)</f>
        <v>#N/A</v>
      </c>
    </row>
    <row r="42" spans="1:18" ht="21.75" customHeight="1">
      <c r="A42" s="1" t="str">
        <f t="shared" si="1"/>
        <v/>
      </c>
      <c r="B42" s="3">
        <v>18</v>
      </c>
      <c r="C42" s="14"/>
      <c r="D42" s="14"/>
      <c r="E42" s="14"/>
      <c r="F42" s="14"/>
      <c r="G42" s="14"/>
      <c r="H42" s="21"/>
      <c r="I42" s="24" t="str">
        <f t="shared" si="6"/>
        <v/>
      </c>
      <c r="J42" s="25" t="str">
        <f t="shared" si="0"/>
        <v/>
      </c>
      <c r="K42" s="26" t="str">
        <f t="shared" si="7"/>
        <v/>
      </c>
      <c r="L42" s="27"/>
      <c r="M42" s="23"/>
      <c r="N42" s="14"/>
      <c r="O42" s="17"/>
      <c r="P42" s="17" t="str">
        <f t="shared" si="8"/>
        <v>子</v>
      </c>
      <c r="Q42" s="17" t="str">
        <f t="shared" si="9"/>
        <v>32</v>
      </c>
      <c r="R42" s="17" t="e">
        <f>VLOOKUP(Q42,Sheet3!$W:$AA,2,FALSE)</f>
        <v>#N/A</v>
      </c>
    </row>
    <row r="43" spans="1:18" ht="21.75" customHeight="1">
      <c r="A43" s="1" t="str">
        <f t="shared" si="1"/>
        <v/>
      </c>
      <c r="B43" s="3">
        <v>19</v>
      </c>
      <c r="C43" s="14"/>
      <c r="D43" s="14"/>
      <c r="E43" s="14"/>
      <c r="F43" s="14"/>
      <c r="G43" s="14"/>
      <c r="H43" s="21"/>
      <c r="I43" s="24" t="str">
        <f t="shared" si="6"/>
        <v/>
      </c>
      <c r="J43" s="25" t="str">
        <f t="shared" si="0"/>
        <v/>
      </c>
      <c r="K43" s="26" t="str">
        <f t="shared" si="7"/>
        <v/>
      </c>
      <c r="L43" s="27"/>
      <c r="M43" s="23"/>
      <c r="N43" s="14"/>
      <c r="O43" s="17"/>
      <c r="P43" s="17" t="str">
        <f t="shared" si="8"/>
        <v>子</v>
      </c>
      <c r="Q43" s="17" t="str">
        <f t="shared" si="9"/>
        <v>32</v>
      </c>
      <c r="R43" s="17" t="e">
        <f>VLOOKUP(Q43,Sheet3!$W:$AA,2,FALSE)</f>
        <v>#N/A</v>
      </c>
    </row>
    <row r="44" spans="1:18" ht="21.75" customHeight="1">
      <c r="A44" s="1" t="str">
        <f t="shared" si="1"/>
        <v/>
      </c>
      <c r="B44" s="3">
        <v>20</v>
      </c>
      <c r="C44" s="14"/>
      <c r="D44" s="14"/>
      <c r="E44" s="14"/>
      <c r="F44" s="14"/>
      <c r="G44" s="14"/>
      <c r="H44" s="21"/>
      <c r="I44" s="24" t="str">
        <f t="shared" si="6"/>
        <v/>
      </c>
      <c r="J44" s="25" t="str">
        <f t="shared" si="0"/>
        <v/>
      </c>
      <c r="K44" s="26" t="str">
        <f t="shared" si="7"/>
        <v/>
      </c>
      <c r="L44" s="27"/>
      <c r="M44" s="23"/>
      <c r="N44" s="14"/>
      <c r="O44" s="17"/>
      <c r="P44" s="17" t="str">
        <f t="shared" si="8"/>
        <v>子</v>
      </c>
      <c r="Q44" s="17" t="str">
        <f t="shared" si="9"/>
        <v>32</v>
      </c>
      <c r="R44" s="17" t="e">
        <f>VLOOKUP(Q44,Sheet3!$W:$AA,2,FALSE)</f>
        <v>#N/A</v>
      </c>
    </row>
  </sheetData>
  <sheetProtection algorithmName="SHA-512" hashValue="QsMpeyilklCFFbmP3FAVx7NUxmfxsW1kGTudPxP6fMLoQa3RmpFSPAiHjmMKWWYWVMvSSPv3pPIYh095Mnzivw==" saltValue="ybWO4qvI13syeA1BA4wicQ==" spinCount="100000" sheet="1" formatCells="0" sort="0" autoFilter="0" pivotTables="0"/>
  <mergeCells count="46">
    <mergeCell ref="B9:D10"/>
    <mergeCell ref="B1:N1"/>
    <mergeCell ref="B2:N2"/>
    <mergeCell ref="M3:N3"/>
    <mergeCell ref="L7:N7"/>
    <mergeCell ref="E7:H7"/>
    <mergeCell ref="I7:K7"/>
    <mergeCell ref="B3:I3"/>
    <mergeCell ref="B7:D7"/>
    <mergeCell ref="B6:D6"/>
    <mergeCell ref="E6:F6"/>
    <mergeCell ref="G6:N6"/>
    <mergeCell ref="K3:L3"/>
    <mergeCell ref="B4:N4"/>
    <mergeCell ref="B20:N20"/>
    <mergeCell ref="E13:G13"/>
    <mergeCell ref="G10:H10"/>
    <mergeCell ref="E10:F10"/>
    <mergeCell ref="E8:H8"/>
    <mergeCell ref="B11:N11"/>
    <mergeCell ref="E12:G12"/>
    <mergeCell ref="H12:J12"/>
    <mergeCell ref="K12:M12"/>
    <mergeCell ref="B19:N19"/>
    <mergeCell ref="I8:K8"/>
    <mergeCell ref="E9:N9"/>
    <mergeCell ref="L8:N8"/>
    <mergeCell ref="I10:K10"/>
    <mergeCell ref="L10:N10"/>
    <mergeCell ref="B8:D8"/>
    <mergeCell ref="K13:M13"/>
    <mergeCell ref="B17:N17"/>
    <mergeCell ref="H13:J13"/>
    <mergeCell ref="B14:D14"/>
    <mergeCell ref="H14:J14"/>
    <mergeCell ref="K14:M14"/>
    <mergeCell ref="B13:D13"/>
    <mergeCell ref="E14:G14"/>
    <mergeCell ref="B15:D15"/>
    <mergeCell ref="E15:G15"/>
    <mergeCell ref="H15:J15"/>
    <mergeCell ref="K15:M15"/>
    <mergeCell ref="B16:D16"/>
    <mergeCell ref="E16:G16"/>
    <mergeCell ref="H16:J16"/>
    <mergeCell ref="K16:M16"/>
  </mergeCells>
  <phoneticPr fontId="1"/>
  <conditionalFormatting sqref="J25:J44">
    <cfRule type="expression" dxfId="0" priority="1">
      <formula>$J25=FALSE</formula>
    </cfRule>
  </conditionalFormatting>
  <dataValidations count="2">
    <dataValidation type="list" allowBlank="1" showInputMessage="1" showErrorMessage="1" sqref="L25:L44" xr:uid="{6EAD7F5A-8F68-437F-9D1C-FB31B313F082}">
      <formula1>INDIRECT($P25)</formula1>
    </dataValidation>
    <dataValidation type="list" allowBlank="1" showInputMessage="1" showErrorMessage="1" sqref="N25:N44" xr:uid="{52DC31CB-4742-44D0-BF85-E38515A63FFE}">
      <formula1>"承諾しました"</formula1>
    </dataValidation>
  </dataValidations>
  <printOptions horizontalCentered="1"/>
  <pageMargins left="0.15748031496062992" right="0.23622047244094491" top="0.59055118110236227" bottom="0.31496062992125984" header="0.23622047244094491" footer="0.31496062992125984"/>
  <pageSetup paperSize="9" scale="88" orientation="portrait" r:id="rId1"/>
  <headerFooter>
    <oddHeader>&amp;R&amp;"ＭＳ Ｐゴシック,標準"&amp;9書式１</oddHeader>
  </headerFooter>
  <ignoredErrors>
    <ignoredError sqref="K25" unlockedFormula="1"/>
  </ignoredError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518B336B-5ABE-4E91-9C32-D4E9581DBF97}">
          <x14:formula1>
            <xm:f>Sheet1!$B$2:$B$11</xm:f>
          </x14:formula1>
          <xm:sqref>M35:M44</xm:sqref>
        </x14:dataValidation>
        <x14:dataValidation type="list" allowBlank="1" showInputMessage="1" showErrorMessage="1" xr:uid="{8CA85576-3770-4037-B558-3C61C5236548}">
          <x14:formula1>
            <xm:f>Sheet2!$A$2:$A$3</xm:f>
          </x14:formula1>
          <xm:sqref>G25:G44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FCBFFE-C998-4C31-841F-68E861BA291F}">
  <sheetPr codeName="Sheet4"/>
  <dimension ref="C1:AA23"/>
  <sheetViews>
    <sheetView topLeftCell="N1" workbookViewId="0">
      <selection activeCell="W2" sqref="W2:W23"/>
    </sheetView>
  </sheetViews>
  <sheetFormatPr defaultRowHeight="18.75"/>
  <cols>
    <col min="23" max="23" width="12" customWidth="1"/>
    <col min="27" max="27" width="14.25" bestFit="1" customWidth="1"/>
  </cols>
  <sheetData>
    <row r="1" spans="3:27">
      <c r="C1">
        <v>28</v>
      </c>
      <c r="D1">
        <v>30</v>
      </c>
      <c r="E1">
        <v>33</v>
      </c>
      <c r="F1">
        <v>36</v>
      </c>
      <c r="G1">
        <v>39</v>
      </c>
      <c r="H1">
        <v>42</v>
      </c>
      <c r="I1">
        <v>46</v>
      </c>
      <c r="J1">
        <v>50</v>
      </c>
      <c r="K1">
        <v>55</v>
      </c>
      <c r="L1">
        <v>60</v>
      </c>
      <c r="M1">
        <v>65</v>
      </c>
      <c r="N1" t="s">
        <v>56</v>
      </c>
      <c r="P1" t="s">
        <v>60</v>
      </c>
      <c r="Q1" t="s">
        <v>61</v>
      </c>
      <c r="R1" t="s">
        <v>62</v>
      </c>
      <c r="S1" t="s">
        <v>63</v>
      </c>
      <c r="U1" t="s">
        <v>69</v>
      </c>
      <c r="V1" t="s">
        <v>70</v>
      </c>
      <c r="X1" t="s">
        <v>71</v>
      </c>
      <c r="Y1" t="s">
        <v>72</v>
      </c>
      <c r="Z1" t="s">
        <v>73</v>
      </c>
      <c r="AA1" t="s">
        <v>74</v>
      </c>
    </row>
    <row r="2" spans="3:27">
      <c r="C2">
        <v>30</v>
      </c>
      <c r="D2">
        <v>33</v>
      </c>
      <c r="E2">
        <v>36</v>
      </c>
      <c r="F2">
        <v>39</v>
      </c>
      <c r="G2">
        <v>42</v>
      </c>
      <c r="H2">
        <v>46</v>
      </c>
      <c r="I2">
        <v>50</v>
      </c>
      <c r="J2">
        <v>55</v>
      </c>
      <c r="K2">
        <v>60</v>
      </c>
      <c r="L2">
        <v>65</v>
      </c>
      <c r="M2">
        <v>70</v>
      </c>
      <c r="N2" t="s">
        <v>57</v>
      </c>
      <c r="P2">
        <v>28</v>
      </c>
      <c r="Q2">
        <v>30</v>
      </c>
      <c r="R2">
        <v>33</v>
      </c>
      <c r="S2">
        <v>28</v>
      </c>
      <c r="U2" t="s">
        <v>65</v>
      </c>
      <c r="V2" t="s">
        <v>66</v>
      </c>
      <c r="W2" t="str">
        <f>Z2&amp;Y2</f>
        <v>3134～38</v>
      </c>
      <c r="X2">
        <v>1</v>
      </c>
      <c r="Y2" t="s">
        <v>65</v>
      </c>
      <c r="Z2">
        <v>31</v>
      </c>
      <c r="AA2">
        <v>4</v>
      </c>
    </row>
    <row r="3" spans="3:27">
      <c r="C3">
        <v>33</v>
      </c>
      <c r="D3">
        <v>36</v>
      </c>
      <c r="E3">
        <v>40</v>
      </c>
      <c r="F3">
        <v>44</v>
      </c>
      <c r="G3">
        <v>48</v>
      </c>
      <c r="H3">
        <v>53</v>
      </c>
      <c r="I3">
        <v>58</v>
      </c>
      <c r="J3" t="s">
        <v>58</v>
      </c>
      <c r="P3">
        <v>30</v>
      </c>
      <c r="Q3">
        <v>33</v>
      </c>
      <c r="R3">
        <v>36</v>
      </c>
      <c r="S3">
        <v>30</v>
      </c>
      <c r="U3">
        <v>41</v>
      </c>
      <c r="V3">
        <v>36</v>
      </c>
      <c r="W3" t="str">
        <f t="shared" ref="W3:W23" si="0">Z3&amp;Y3</f>
        <v>3141</v>
      </c>
      <c r="X3">
        <v>2</v>
      </c>
      <c r="Y3">
        <v>41</v>
      </c>
      <c r="Z3">
        <v>31</v>
      </c>
      <c r="AA3">
        <v>4</v>
      </c>
    </row>
    <row r="4" spans="3:27">
      <c r="C4">
        <v>28</v>
      </c>
      <c r="D4">
        <v>30</v>
      </c>
      <c r="E4">
        <v>33</v>
      </c>
      <c r="F4">
        <v>36</v>
      </c>
      <c r="G4">
        <v>40</v>
      </c>
      <c r="H4">
        <v>44</v>
      </c>
      <c r="I4">
        <v>48</v>
      </c>
      <c r="J4" t="s">
        <v>59</v>
      </c>
      <c r="P4">
        <v>33</v>
      </c>
      <c r="Q4">
        <v>36</v>
      </c>
      <c r="R4">
        <v>40</v>
      </c>
      <c r="S4">
        <v>33</v>
      </c>
      <c r="U4">
        <v>44</v>
      </c>
      <c r="V4">
        <v>39</v>
      </c>
      <c r="W4" t="str">
        <f t="shared" si="0"/>
        <v>3144</v>
      </c>
      <c r="X4">
        <v>3</v>
      </c>
      <c r="Y4">
        <v>44</v>
      </c>
      <c r="Z4">
        <v>31</v>
      </c>
      <c r="AA4">
        <v>5</v>
      </c>
    </row>
    <row r="5" spans="3:27">
      <c r="P5">
        <v>36</v>
      </c>
      <c r="Q5">
        <v>39</v>
      </c>
      <c r="R5">
        <v>44</v>
      </c>
      <c r="S5">
        <v>36</v>
      </c>
      <c r="U5">
        <v>48</v>
      </c>
      <c r="V5">
        <v>42</v>
      </c>
      <c r="W5" t="str">
        <f t="shared" si="0"/>
        <v>3148</v>
      </c>
      <c r="X5">
        <v>4</v>
      </c>
      <c r="Y5">
        <v>48</v>
      </c>
      <c r="Z5">
        <v>31</v>
      </c>
      <c r="AA5">
        <v>5</v>
      </c>
    </row>
    <row r="6" spans="3:27">
      <c r="P6">
        <v>39</v>
      </c>
      <c r="Q6">
        <v>42</v>
      </c>
      <c r="R6">
        <v>48</v>
      </c>
      <c r="S6">
        <v>40</v>
      </c>
      <c r="U6">
        <v>52</v>
      </c>
      <c r="V6">
        <v>46</v>
      </c>
      <c r="W6" t="str">
        <f t="shared" si="0"/>
        <v>3152</v>
      </c>
      <c r="X6">
        <v>5</v>
      </c>
      <c r="Y6">
        <v>52</v>
      </c>
      <c r="Z6">
        <v>31</v>
      </c>
      <c r="AA6">
        <v>5</v>
      </c>
    </row>
    <row r="7" spans="3:27">
      <c r="P7">
        <v>42</v>
      </c>
      <c r="Q7">
        <v>46</v>
      </c>
      <c r="R7">
        <v>53</v>
      </c>
      <c r="S7">
        <v>44</v>
      </c>
      <c r="U7">
        <v>57</v>
      </c>
      <c r="V7">
        <v>50</v>
      </c>
      <c r="W7" t="str">
        <f t="shared" si="0"/>
        <v>3157</v>
      </c>
      <c r="X7">
        <v>6</v>
      </c>
      <c r="Y7">
        <v>57</v>
      </c>
      <c r="Z7">
        <v>31</v>
      </c>
      <c r="AA7">
        <v>6</v>
      </c>
    </row>
    <row r="8" spans="3:27">
      <c r="P8">
        <v>46</v>
      </c>
      <c r="Q8">
        <v>50</v>
      </c>
      <c r="R8">
        <v>58</v>
      </c>
      <c r="S8">
        <v>48</v>
      </c>
      <c r="U8">
        <v>62</v>
      </c>
      <c r="V8">
        <v>54</v>
      </c>
      <c r="W8" t="str">
        <f t="shared" si="0"/>
        <v>3162</v>
      </c>
      <c r="X8">
        <v>7</v>
      </c>
      <c r="Y8">
        <v>62</v>
      </c>
      <c r="Z8">
        <v>31</v>
      </c>
      <c r="AA8">
        <v>6</v>
      </c>
    </row>
    <row r="9" spans="3:27">
      <c r="P9">
        <v>50</v>
      </c>
      <c r="Q9">
        <v>55</v>
      </c>
      <c r="R9" s="18" t="s">
        <v>39</v>
      </c>
      <c r="S9" s="18" t="s">
        <v>37</v>
      </c>
      <c r="U9">
        <v>68</v>
      </c>
      <c r="V9">
        <v>58</v>
      </c>
      <c r="W9" t="str">
        <f t="shared" si="0"/>
        <v>3168</v>
      </c>
      <c r="X9">
        <v>8</v>
      </c>
      <c r="Y9">
        <v>68</v>
      </c>
      <c r="Z9">
        <v>31</v>
      </c>
      <c r="AA9">
        <v>6</v>
      </c>
    </row>
    <row r="10" spans="3:27">
      <c r="P10">
        <v>55</v>
      </c>
      <c r="Q10">
        <v>60</v>
      </c>
      <c r="U10">
        <v>75</v>
      </c>
      <c r="V10">
        <v>62</v>
      </c>
      <c r="W10" t="str">
        <f t="shared" si="0"/>
        <v>3175</v>
      </c>
      <c r="X10">
        <v>9</v>
      </c>
      <c r="Y10">
        <v>75</v>
      </c>
      <c r="Z10">
        <v>31</v>
      </c>
      <c r="AA10">
        <v>6</v>
      </c>
    </row>
    <row r="11" spans="3:27">
      <c r="P11">
        <v>60</v>
      </c>
      <c r="Q11">
        <v>65</v>
      </c>
      <c r="U11">
        <v>85</v>
      </c>
      <c r="V11">
        <v>66</v>
      </c>
      <c r="W11" t="str">
        <f t="shared" si="0"/>
        <v>3185</v>
      </c>
      <c r="X11">
        <v>10</v>
      </c>
      <c r="Y11">
        <v>85</v>
      </c>
      <c r="Z11">
        <v>31</v>
      </c>
      <c r="AA11">
        <v>7</v>
      </c>
    </row>
    <row r="12" spans="3:27">
      <c r="P12">
        <v>65</v>
      </c>
      <c r="Q12">
        <v>70</v>
      </c>
      <c r="U12" t="s">
        <v>67</v>
      </c>
      <c r="V12" t="s">
        <v>68</v>
      </c>
      <c r="W12" t="str">
        <f t="shared" si="0"/>
        <v>3185～110</v>
      </c>
      <c r="X12">
        <v>11</v>
      </c>
      <c r="Y12" t="s">
        <v>67</v>
      </c>
      <c r="Z12">
        <v>31</v>
      </c>
      <c r="AA12">
        <v>7</v>
      </c>
    </row>
    <row r="13" spans="3:27">
      <c r="P13" s="18" t="s">
        <v>36</v>
      </c>
      <c r="Q13" s="18" t="s">
        <v>38</v>
      </c>
      <c r="W13" t="str">
        <f t="shared" si="0"/>
        <v>3229～33</v>
      </c>
      <c r="X13">
        <v>12</v>
      </c>
      <c r="Y13" t="s">
        <v>66</v>
      </c>
      <c r="Z13">
        <v>32</v>
      </c>
      <c r="AA13">
        <v>3</v>
      </c>
    </row>
    <row r="14" spans="3:27">
      <c r="W14" t="str">
        <f t="shared" si="0"/>
        <v>3236</v>
      </c>
      <c r="X14">
        <v>13</v>
      </c>
      <c r="Y14">
        <v>36</v>
      </c>
      <c r="Z14">
        <v>32</v>
      </c>
      <c r="AA14">
        <v>3</v>
      </c>
    </row>
    <row r="15" spans="3:27">
      <c r="W15" t="str">
        <f t="shared" si="0"/>
        <v>3239</v>
      </c>
      <c r="X15">
        <v>14</v>
      </c>
      <c r="Y15">
        <v>39</v>
      </c>
      <c r="Z15">
        <v>32</v>
      </c>
      <c r="AA15">
        <v>4</v>
      </c>
    </row>
    <row r="16" spans="3:27">
      <c r="W16" t="str">
        <f t="shared" si="0"/>
        <v>3242</v>
      </c>
      <c r="X16">
        <v>15</v>
      </c>
      <c r="Y16">
        <v>42</v>
      </c>
      <c r="Z16">
        <v>32</v>
      </c>
      <c r="AA16">
        <v>4</v>
      </c>
    </row>
    <row r="17" spans="23:27">
      <c r="W17" t="str">
        <f t="shared" si="0"/>
        <v>3246</v>
      </c>
      <c r="X17">
        <v>16</v>
      </c>
      <c r="Y17">
        <v>46</v>
      </c>
      <c r="Z17">
        <v>32</v>
      </c>
      <c r="AA17">
        <v>4</v>
      </c>
    </row>
    <row r="18" spans="23:27">
      <c r="W18" t="str">
        <f t="shared" si="0"/>
        <v>3250</v>
      </c>
      <c r="X18">
        <v>17</v>
      </c>
      <c r="Y18">
        <v>50</v>
      </c>
      <c r="Z18">
        <v>32</v>
      </c>
      <c r="AA18">
        <v>5</v>
      </c>
    </row>
    <row r="19" spans="23:27">
      <c r="W19" t="str">
        <f t="shared" si="0"/>
        <v>3254</v>
      </c>
      <c r="X19">
        <v>18</v>
      </c>
      <c r="Y19">
        <v>54</v>
      </c>
      <c r="Z19">
        <v>32</v>
      </c>
      <c r="AA19">
        <v>5</v>
      </c>
    </row>
    <row r="20" spans="23:27">
      <c r="W20" t="str">
        <f t="shared" si="0"/>
        <v>3258</v>
      </c>
      <c r="X20">
        <v>19</v>
      </c>
      <c r="Y20">
        <v>58</v>
      </c>
      <c r="Z20">
        <v>32</v>
      </c>
      <c r="AA20">
        <v>6</v>
      </c>
    </row>
    <row r="21" spans="23:27">
      <c r="W21" t="str">
        <f t="shared" si="0"/>
        <v>3262</v>
      </c>
      <c r="X21">
        <v>20</v>
      </c>
      <c r="Y21">
        <v>62</v>
      </c>
      <c r="Z21">
        <v>32</v>
      </c>
      <c r="AA21">
        <v>6</v>
      </c>
    </row>
    <row r="22" spans="23:27">
      <c r="W22" t="str">
        <f t="shared" si="0"/>
        <v>3266</v>
      </c>
      <c r="X22">
        <v>21</v>
      </c>
      <c r="Y22">
        <v>66</v>
      </c>
      <c r="Z22">
        <v>32</v>
      </c>
      <c r="AA22">
        <v>6</v>
      </c>
    </row>
    <row r="23" spans="23:27">
      <c r="W23" t="str">
        <f t="shared" si="0"/>
        <v>3266～73</v>
      </c>
      <c r="X23">
        <v>22</v>
      </c>
      <c r="Y23" t="s">
        <v>68</v>
      </c>
      <c r="Z23">
        <v>32</v>
      </c>
      <c r="AA23">
        <v>7</v>
      </c>
    </row>
  </sheetData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56D22F-E78B-4AFE-96CB-91783D285789}">
  <sheetPr codeName="Sheet5"/>
  <dimension ref="A1:G1"/>
  <sheetViews>
    <sheetView workbookViewId="0">
      <selection activeCell="H1" sqref="H1"/>
    </sheetView>
  </sheetViews>
  <sheetFormatPr defaultRowHeight="18.75"/>
  <sheetData>
    <row r="1" spans="1:7">
      <c r="A1">
        <f>申込書!E7</f>
        <v>0</v>
      </c>
      <c r="B1">
        <f>申込書!L7</f>
        <v>0</v>
      </c>
      <c r="C1">
        <f>申込書!E8</f>
        <v>0</v>
      </c>
      <c r="D1" t="str">
        <f>申込書!L8</f>
        <v xml:space="preserve"> </v>
      </c>
      <c r="E1" t="str">
        <f>申込書!E9</f>
        <v xml:space="preserve"> 〒</v>
      </c>
      <c r="F1">
        <f>申込書!G10</f>
        <v>0</v>
      </c>
      <c r="G1">
        <f>申込書!L10</f>
        <v>0</v>
      </c>
    </row>
  </sheetData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5D6A3B-5EA7-4163-958D-F1B7AAEB1CFF}">
  <sheetPr codeName="Sheet2"/>
  <dimension ref="A1:AE14"/>
  <sheetViews>
    <sheetView workbookViewId="0">
      <selection activeCell="AD1" sqref="AD1:AE1"/>
    </sheetView>
  </sheetViews>
  <sheetFormatPr defaultColWidth="8.75" defaultRowHeight="19.5" customHeight="1"/>
  <cols>
    <col min="1" max="1" width="5" style="10" customWidth="1"/>
    <col min="2" max="3" width="8.75" style="10"/>
    <col min="4" max="15" width="2.25" style="10" bestFit="1" customWidth="1"/>
    <col min="16" max="16" width="3.625" style="10" bestFit="1" customWidth="1"/>
    <col min="17" max="24" width="2.25" style="10" bestFit="1" customWidth="1"/>
    <col min="25" max="26" width="3.625" style="10" bestFit="1" customWidth="1"/>
    <col min="27" max="27" width="8.75" style="10"/>
    <col min="32" max="16384" width="8.75" style="10"/>
  </cols>
  <sheetData>
    <row r="1" spans="1:31" ht="19.5" customHeight="1">
      <c r="AB1" t="s">
        <v>41</v>
      </c>
      <c r="AC1" t="s">
        <v>42</v>
      </c>
      <c r="AD1" t="s">
        <v>43</v>
      </c>
      <c r="AE1" t="s">
        <v>44</v>
      </c>
    </row>
    <row r="2" spans="1:31" ht="19.5" customHeight="1">
      <c r="A2" s="10" t="s">
        <v>32</v>
      </c>
      <c r="B2" s="10" t="s">
        <v>30</v>
      </c>
      <c r="C2" s="10" t="s">
        <v>34</v>
      </c>
      <c r="D2" s="10">
        <v>26</v>
      </c>
      <c r="E2" s="10">
        <v>28</v>
      </c>
      <c r="F2" s="10">
        <v>30</v>
      </c>
      <c r="G2" s="10">
        <v>33</v>
      </c>
      <c r="H2" s="10">
        <v>36</v>
      </c>
      <c r="I2" s="10">
        <v>39</v>
      </c>
      <c r="J2" s="10">
        <v>42</v>
      </c>
      <c r="K2" s="10">
        <v>46</v>
      </c>
      <c r="L2" s="10">
        <v>50</v>
      </c>
      <c r="M2" s="10">
        <v>55</v>
      </c>
      <c r="N2" s="10">
        <v>60</v>
      </c>
      <c r="O2" s="10">
        <v>65</v>
      </c>
      <c r="P2" s="11" t="s">
        <v>36</v>
      </c>
      <c r="Q2" s="12">
        <v>26</v>
      </c>
      <c r="R2" s="12">
        <v>28</v>
      </c>
      <c r="S2" s="12">
        <v>30</v>
      </c>
      <c r="T2" s="12">
        <v>33</v>
      </c>
      <c r="U2" s="12">
        <v>36</v>
      </c>
      <c r="V2" s="12">
        <v>40</v>
      </c>
      <c r="W2" s="12">
        <v>44</v>
      </c>
      <c r="X2" s="12">
        <v>48</v>
      </c>
      <c r="Y2" s="13" t="s">
        <v>37</v>
      </c>
      <c r="AB2" s="10">
        <v>26</v>
      </c>
      <c r="AC2" s="10">
        <v>28</v>
      </c>
      <c r="AD2" s="12">
        <v>26</v>
      </c>
      <c r="AE2" s="12">
        <v>28</v>
      </c>
    </row>
    <row r="3" spans="1:31" ht="19.5" customHeight="1">
      <c r="A3" s="10" t="s">
        <v>33</v>
      </c>
      <c r="B3" s="10" t="s">
        <v>31</v>
      </c>
      <c r="C3" s="10" t="s">
        <v>35</v>
      </c>
      <c r="D3" s="10">
        <v>28</v>
      </c>
      <c r="E3" s="10">
        <v>30</v>
      </c>
      <c r="F3" s="10">
        <v>33</v>
      </c>
      <c r="G3" s="10">
        <v>36</v>
      </c>
      <c r="H3" s="10">
        <v>39</v>
      </c>
      <c r="I3" s="10">
        <v>42</v>
      </c>
      <c r="J3" s="10">
        <v>46</v>
      </c>
      <c r="K3" s="10">
        <v>50</v>
      </c>
      <c r="L3" s="10">
        <v>55</v>
      </c>
      <c r="M3" s="10">
        <v>60</v>
      </c>
      <c r="N3" s="10">
        <v>65</v>
      </c>
      <c r="O3" s="10">
        <v>70</v>
      </c>
      <c r="P3" s="11" t="s">
        <v>38</v>
      </c>
      <c r="Q3" s="12">
        <v>28</v>
      </c>
      <c r="R3" s="12">
        <v>30</v>
      </c>
      <c r="S3" s="12">
        <v>33</v>
      </c>
      <c r="T3" s="12">
        <v>36</v>
      </c>
      <c r="U3" s="12">
        <v>40</v>
      </c>
      <c r="V3" s="12">
        <v>45</v>
      </c>
      <c r="W3" s="12">
        <v>49</v>
      </c>
      <c r="X3" s="12">
        <v>53</v>
      </c>
      <c r="Y3" s="12">
        <v>58</v>
      </c>
      <c r="Z3" s="13" t="s">
        <v>39</v>
      </c>
      <c r="AB3" s="10">
        <v>28</v>
      </c>
      <c r="AC3" s="10">
        <v>30</v>
      </c>
      <c r="AD3" s="12">
        <v>28</v>
      </c>
      <c r="AE3" s="12">
        <v>30</v>
      </c>
    </row>
    <row r="4" spans="1:31" ht="19.5" customHeight="1">
      <c r="AB4" s="10">
        <v>30</v>
      </c>
      <c r="AC4" s="10">
        <v>33</v>
      </c>
      <c r="AD4" s="12">
        <v>30</v>
      </c>
      <c r="AE4" s="12">
        <v>33</v>
      </c>
    </row>
    <row r="5" spans="1:31" ht="19.5" customHeight="1">
      <c r="AB5" s="10">
        <v>33</v>
      </c>
      <c r="AC5" s="10">
        <v>36</v>
      </c>
      <c r="AD5" s="12">
        <v>33</v>
      </c>
      <c r="AE5" s="12">
        <v>36</v>
      </c>
    </row>
    <row r="6" spans="1:31" ht="19.5" customHeight="1">
      <c r="AB6" s="10">
        <v>36</v>
      </c>
      <c r="AC6" s="10">
        <v>39</v>
      </c>
      <c r="AD6" s="12">
        <v>36</v>
      </c>
      <c r="AE6" s="12">
        <v>40</v>
      </c>
    </row>
    <row r="7" spans="1:31" ht="19.5" customHeight="1">
      <c r="AB7" s="10">
        <v>39</v>
      </c>
      <c r="AC7" s="10">
        <v>42</v>
      </c>
      <c r="AD7" s="12">
        <v>40</v>
      </c>
      <c r="AE7" s="12">
        <v>45</v>
      </c>
    </row>
    <row r="8" spans="1:31" ht="19.5" customHeight="1">
      <c r="AB8" s="10">
        <v>42</v>
      </c>
      <c r="AC8" s="10">
        <v>46</v>
      </c>
      <c r="AD8" s="12">
        <v>44</v>
      </c>
      <c r="AE8" s="12">
        <v>49</v>
      </c>
    </row>
    <row r="9" spans="1:31" ht="19.5" customHeight="1">
      <c r="AB9" s="10">
        <v>46</v>
      </c>
      <c r="AC9" s="10">
        <v>50</v>
      </c>
      <c r="AD9" s="12">
        <v>48</v>
      </c>
      <c r="AE9" s="12">
        <v>53</v>
      </c>
    </row>
    <row r="10" spans="1:31" ht="19.5" customHeight="1">
      <c r="AB10" s="10">
        <v>50</v>
      </c>
      <c r="AC10" s="10">
        <v>55</v>
      </c>
      <c r="AD10" s="13" t="s">
        <v>37</v>
      </c>
      <c r="AE10" s="12">
        <v>58</v>
      </c>
    </row>
    <row r="11" spans="1:31" ht="19.5" customHeight="1">
      <c r="AB11" s="10">
        <v>55</v>
      </c>
      <c r="AC11" s="10">
        <v>60</v>
      </c>
      <c r="AE11" s="13" t="s">
        <v>39</v>
      </c>
    </row>
    <row r="12" spans="1:31" ht="19.5" customHeight="1">
      <c r="AB12" s="10">
        <v>60</v>
      </c>
      <c r="AC12" s="10">
        <v>65</v>
      </c>
    </row>
    <row r="13" spans="1:31" ht="19.5" customHeight="1">
      <c r="AB13" s="10">
        <v>65</v>
      </c>
      <c r="AC13" s="10">
        <v>70</v>
      </c>
    </row>
    <row r="14" spans="1:31" ht="19.5" customHeight="1">
      <c r="AB14" s="11" t="s">
        <v>36</v>
      </c>
      <c r="AC14" s="11" t="s">
        <v>38</v>
      </c>
    </row>
  </sheetData>
  <dataConsolidate/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F34433-FBF6-4348-B983-0B977EB359D7}">
  <sheetPr codeName="Sheet3"/>
  <dimension ref="B2:F11"/>
  <sheetViews>
    <sheetView workbookViewId="0">
      <selection activeCell="H9" sqref="H9"/>
    </sheetView>
  </sheetViews>
  <sheetFormatPr defaultRowHeight="18.75"/>
  <sheetData>
    <row r="2" spans="2:6">
      <c r="B2" t="s">
        <v>13</v>
      </c>
      <c r="C2">
        <v>1</v>
      </c>
      <c r="E2" t="s">
        <v>14</v>
      </c>
      <c r="F2">
        <v>11</v>
      </c>
    </row>
    <row r="3" spans="2:6">
      <c r="B3">
        <v>41</v>
      </c>
      <c r="C3">
        <v>2</v>
      </c>
      <c r="E3">
        <v>36</v>
      </c>
      <c r="F3">
        <v>12</v>
      </c>
    </row>
    <row r="4" spans="2:6">
      <c r="B4">
        <v>44</v>
      </c>
      <c r="C4">
        <v>3</v>
      </c>
      <c r="E4">
        <v>39</v>
      </c>
      <c r="F4">
        <v>13</v>
      </c>
    </row>
    <row r="5" spans="2:6">
      <c r="B5">
        <v>48</v>
      </c>
      <c r="C5">
        <v>4</v>
      </c>
      <c r="E5">
        <v>42</v>
      </c>
      <c r="F5">
        <v>14</v>
      </c>
    </row>
    <row r="6" spans="2:6">
      <c r="B6">
        <v>52</v>
      </c>
      <c r="C6">
        <v>5</v>
      </c>
      <c r="E6">
        <v>46</v>
      </c>
      <c r="F6">
        <v>15</v>
      </c>
    </row>
    <row r="7" spans="2:6">
      <c r="B7">
        <v>57</v>
      </c>
      <c r="C7">
        <v>6</v>
      </c>
      <c r="E7">
        <v>50</v>
      </c>
      <c r="F7">
        <v>16</v>
      </c>
    </row>
    <row r="8" spans="2:6">
      <c r="B8">
        <v>62</v>
      </c>
      <c r="C8">
        <v>7</v>
      </c>
      <c r="E8">
        <v>54</v>
      </c>
      <c r="F8">
        <v>17</v>
      </c>
    </row>
    <row r="9" spans="2:6">
      <c r="B9">
        <v>68</v>
      </c>
      <c r="C9">
        <v>8</v>
      </c>
      <c r="E9">
        <v>58</v>
      </c>
      <c r="F9">
        <v>18</v>
      </c>
    </row>
    <row r="10" spans="2:6">
      <c r="B10">
        <v>75</v>
      </c>
      <c r="C10">
        <v>9</v>
      </c>
      <c r="E10">
        <v>62</v>
      </c>
      <c r="F10">
        <v>19</v>
      </c>
    </row>
    <row r="11" spans="2:6">
      <c r="B11">
        <v>85</v>
      </c>
      <c r="C11">
        <v>10</v>
      </c>
      <c r="E11">
        <v>66</v>
      </c>
      <c r="F11">
        <v>20</v>
      </c>
    </row>
  </sheetData>
  <phoneticPr fontId="1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13</vt:i4>
      </vt:variant>
    </vt:vector>
  </HeadingPairs>
  <TitlesOfParts>
    <vt:vector size="18" baseType="lpstr">
      <vt:lpstr>申込書</vt:lpstr>
      <vt:lpstr>Sheet3</vt:lpstr>
      <vt:lpstr>Sheet4</vt:lpstr>
      <vt:lpstr>Sheet2</vt:lpstr>
      <vt:lpstr>Sheet1</vt:lpstr>
      <vt:lpstr>_15</vt:lpstr>
      <vt:lpstr>_16</vt:lpstr>
      <vt:lpstr>_25</vt:lpstr>
      <vt:lpstr>_26</vt:lpstr>
      <vt:lpstr>申込書!Print_Area</vt:lpstr>
      <vt:lpstr>女5年</vt:lpstr>
      <vt:lpstr>女6年</vt:lpstr>
      <vt:lpstr>女子</vt:lpstr>
      <vt:lpstr>小学生の部</vt:lpstr>
      <vt:lpstr>男5年</vt:lpstr>
      <vt:lpstr>男6年</vt:lpstr>
      <vt:lpstr>男子</vt:lpstr>
      <vt:lpstr>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鎌賀秀夫</dc:creator>
  <cp:lastModifiedBy>秀夫 鎌賀</cp:lastModifiedBy>
  <cp:lastPrinted>2021-09-03T05:37:34Z</cp:lastPrinted>
  <dcterms:created xsi:type="dcterms:W3CDTF">2020-01-08T23:03:09Z</dcterms:created>
  <dcterms:modified xsi:type="dcterms:W3CDTF">2024-12-25T05:33:55Z</dcterms:modified>
</cp:coreProperties>
</file>