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c015a10047d708/デスクトップ/新しいフォルダー/"/>
    </mc:Choice>
  </mc:AlternateContent>
  <xr:revisionPtr revIDLastSave="0" documentId="8_{70DA03C5-8FC6-40DB-9967-1C96AC682C6A}" xr6:coauthVersionLast="47" xr6:coauthVersionMax="47" xr10:uidLastSave="{00000000-0000-0000-0000-000000000000}"/>
  <bookViews>
    <workbookView xWindow="-24060" yWindow="870" windowWidth="24105" windowHeight="12090" xr2:uid="{00000000-000D-0000-FFFF-FFFF00000000}"/>
  </bookViews>
  <sheets>
    <sheet name="読んでください" sheetId="6" r:id="rId1"/>
    <sheet name="参加申込書 ①" sheetId="2" r:id="rId2"/>
    <sheet name="参加申込書 ②" sheetId="7" r:id="rId3"/>
    <sheet name="個人_オーダー表" sheetId="4" r:id="rId4"/>
    <sheet name="確認" sheetId="5" r:id="rId5"/>
    <sheet name="memo" sheetId="3" r:id="rId6"/>
  </sheets>
  <externalReferences>
    <externalReference r:id="rId7"/>
    <externalReference r:id="rId8"/>
    <externalReference r:id="rId9"/>
  </externalReferences>
  <definedNames>
    <definedName name="_1回戦から">[1]リスト学校対抗!$C$1:$C$6</definedName>
    <definedName name="_xlnm._FilterDatabase" localSheetId="3" hidden="1">個人_オーダー表!$A$1:$Y$21</definedName>
    <definedName name="_xlnm.Print_Area" localSheetId="1">'参加申込書 ①'!$A$1:$Z$37</definedName>
    <definedName name="_xlnm.Print_Area" localSheetId="2">'参加申込書 ②'!$A$1:$Z$37</definedName>
    <definedName name="こ">[2]成F６６!$K$3:$Q$38</definedName>
    <definedName name="試合№">[1]リスト学校対抗!$A$1:$A$47</definedName>
    <definedName name="新人">#REF!</definedName>
    <definedName name="青125">#REF!</definedName>
    <definedName name="青51">#REF!</definedName>
    <definedName name="青55">#REF!</definedName>
    <definedName name="青60">#REF!</definedName>
    <definedName name="青65">#REF!</definedName>
    <definedName name="青71">#REF!</definedName>
    <definedName name="青80">#REF!</definedName>
    <definedName name="青チーム">#REF!</definedName>
    <definedName name="赤125">#REF!</definedName>
    <definedName name="赤51">#REF!</definedName>
    <definedName name="赤55">#REF!</definedName>
    <definedName name="赤60">#REF!</definedName>
    <definedName name="赤65">#REF!</definedName>
    <definedName name="赤71">#REF!</definedName>
    <definedName name="赤80">#REF!</definedName>
    <definedName name="赤チーム">#REF!</definedName>
    <definedName name="第1マット名">[1]リスト学校対抗!$B$1:$B$4</definedName>
    <definedName name="日付">'[3]リスト(階級ほか) '!$D$1:$D$4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7" i="2" l="1"/>
  <c r="AD43" i="2"/>
  <c r="AJ41" i="2"/>
  <c r="AD41" i="2" s="1"/>
  <c r="AJ42" i="2"/>
  <c r="AD42" i="2" s="1"/>
  <c r="AJ43" i="2"/>
  <c r="AJ44" i="2"/>
  <c r="AD44" i="2" s="1"/>
  <c r="AJ45" i="2"/>
  <c r="AD45" i="2" s="1"/>
  <c r="AJ46" i="2"/>
  <c r="AD46" i="2" s="1"/>
  <c r="AJ47" i="2"/>
  <c r="AJ40" i="2"/>
  <c r="AD40" i="2" s="1"/>
  <c r="AD60" i="2" l="1"/>
  <c r="AD74" i="2"/>
  <c r="AD84" i="2"/>
  <c r="AL95" i="2"/>
  <c r="AL105" i="2"/>
  <c r="F23" i="4"/>
  <c r="G23" i="4"/>
  <c r="H23" i="4"/>
  <c r="I23" i="4"/>
  <c r="M23" i="4"/>
  <c r="N23" i="4"/>
  <c r="O23" i="4"/>
  <c r="P23" i="4"/>
  <c r="AF23" i="4"/>
  <c r="F33" i="5" s="1"/>
  <c r="F24" i="4"/>
  <c r="G24" i="4"/>
  <c r="H24" i="4"/>
  <c r="I24" i="4"/>
  <c r="M24" i="4"/>
  <c r="N24" i="4"/>
  <c r="O24" i="4"/>
  <c r="P24" i="4"/>
  <c r="AF24" i="4"/>
  <c r="F34" i="5" s="1"/>
  <c r="F25" i="4"/>
  <c r="D25" i="4" s="1"/>
  <c r="C35" i="5" s="1"/>
  <c r="G25" i="4"/>
  <c r="H25" i="4"/>
  <c r="I25" i="4"/>
  <c r="E25" i="4" s="1"/>
  <c r="D35" i="5" s="1"/>
  <c r="M25" i="4"/>
  <c r="N25" i="4"/>
  <c r="O25" i="4"/>
  <c r="P25" i="4"/>
  <c r="AF25" i="4"/>
  <c r="F35" i="5" s="1"/>
  <c r="F26" i="4"/>
  <c r="G26" i="4"/>
  <c r="H26" i="4"/>
  <c r="I26" i="4"/>
  <c r="M26" i="4"/>
  <c r="N26" i="4"/>
  <c r="O26" i="4"/>
  <c r="P26" i="4"/>
  <c r="AF26" i="4"/>
  <c r="F36" i="5" s="1"/>
  <c r="F27" i="4"/>
  <c r="G27" i="4"/>
  <c r="H27" i="4"/>
  <c r="I27" i="4"/>
  <c r="M27" i="4"/>
  <c r="N27" i="4"/>
  <c r="O27" i="4"/>
  <c r="P27" i="4"/>
  <c r="AF27" i="4"/>
  <c r="F37" i="5" s="1"/>
  <c r="F28" i="4"/>
  <c r="G28" i="4"/>
  <c r="H28" i="4"/>
  <c r="I28" i="4"/>
  <c r="M28" i="4"/>
  <c r="N28" i="4"/>
  <c r="O28" i="4"/>
  <c r="P28" i="4"/>
  <c r="AF28" i="4"/>
  <c r="F38" i="5" s="1"/>
  <c r="F29" i="4"/>
  <c r="G29" i="4"/>
  <c r="H29" i="4"/>
  <c r="I29" i="4"/>
  <c r="E29" i="4" s="1"/>
  <c r="D39" i="5" s="1"/>
  <c r="M29" i="4"/>
  <c r="N29" i="4"/>
  <c r="O29" i="4"/>
  <c r="P29" i="4"/>
  <c r="AF29" i="4"/>
  <c r="F39" i="5" s="1"/>
  <c r="F30" i="4"/>
  <c r="G30" i="4"/>
  <c r="D30" i="4" s="1"/>
  <c r="C40" i="5" s="1"/>
  <c r="H30" i="4"/>
  <c r="I30" i="4"/>
  <c r="M30" i="4"/>
  <c r="N30" i="4"/>
  <c r="O30" i="4"/>
  <c r="P30" i="4"/>
  <c r="AF30" i="4"/>
  <c r="F40" i="5" s="1"/>
  <c r="F31" i="4"/>
  <c r="G31" i="4"/>
  <c r="H31" i="4"/>
  <c r="I31" i="4"/>
  <c r="M31" i="4"/>
  <c r="N31" i="4"/>
  <c r="O31" i="4"/>
  <c r="P31" i="4"/>
  <c r="AF31" i="4"/>
  <c r="F41" i="5" s="1"/>
  <c r="F32" i="4"/>
  <c r="G32" i="4"/>
  <c r="H32" i="4"/>
  <c r="I32" i="4"/>
  <c r="M32" i="4"/>
  <c r="N32" i="4"/>
  <c r="O32" i="4"/>
  <c r="P32" i="4"/>
  <c r="AF32" i="4"/>
  <c r="F42" i="5" s="1"/>
  <c r="F33" i="4"/>
  <c r="G33" i="4"/>
  <c r="H33" i="4"/>
  <c r="I33" i="4"/>
  <c r="M33" i="4"/>
  <c r="N33" i="4"/>
  <c r="O33" i="4"/>
  <c r="P33" i="4"/>
  <c r="AF33" i="4"/>
  <c r="F43" i="5" s="1"/>
  <c r="F34" i="4"/>
  <c r="G34" i="4"/>
  <c r="H34" i="4"/>
  <c r="I34" i="4"/>
  <c r="M34" i="4"/>
  <c r="N34" i="4"/>
  <c r="O34" i="4"/>
  <c r="P34" i="4"/>
  <c r="AF34" i="4"/>
  <c r="F44" i="5" s="1"/>
  <c r="F35" i="4"/>
  <c r="G35" i="4"/>
  <c r="H35" i="4"/>
  <c r="I35" i="4"/>
  <c r="M35" i="4"/>
  <c r="N35" i="4"/>
  <c r="O35" i="4"/>
  <c r="P35" i="4"/>
  <c r="AF35" i="4"/>
  <c r="F45" i="5" s="1"/>
  <c r="F36" i="4"/>
  <c r="D36" i="4" s="1"/>
  <c r="C46" i="5" s="1"/>
  <c r="G36" i="4"/>
  <c r="H36" i="4"/>
  <c r="I36" i="4"/>
  <c r="M36" i="4"/>
  <c r="N36" i="4"/>
  <c r="O36" i="4"/>
  <c r="P36" i="4"/>
  <c r="AF36" i="4"/>
  <c r="F46" i="5" s="1"/>
  <c r="F37" i="4"/>
  <c r="G37" i="4"/>
  <c r="H37" i="4"/>
  <c r="I37" i="4"/>
  <c r="M37" i="4"/>
  <c r="N37" i="4"/>
  <c r="O37" i="4"/>
  <c r="P37" i="4"/>
  <c r="AF37" i="4"/>
  <c r="F47" i="5" s="1"/>
  <c r="F38" i="4"/>
  <c r="G38" i="4"/>
  <c r="H38" i="4"/>
  <c r="I38" i="4"/>
  <c r="M38" i="4"/>
  <c r="N38" i="4"/>
  <c r="O38" i="4"/>
  <c r="P38" i="4"/>
  <c r="AF38" i="4"/>
  <c r="F48" i="5" s="1"/>
  <c r="F39" i="4"/>
  <c r="G39" i="4"/>
  <c r="H39" i="4"/>
  <c r="I39" i="4"/>
  <c r="M39" i="4"/>
  <c r="N39" i="4"/>
  <c r="O39" i="4"/>
  <c r="P39" i="4"/>
  <c r="AF39" i="4"/>
  <c r="F49" i="5" s="1"/>
  <c r="F40" i="4"/>
  <c r="D40" i="4" s="1"/>
  <c r="C50" i="5" s="1"/>
  <c r="G40" i="4"/>
  <c r="H40" i="4"/>
  <c r="I40" i="4"/>
  <c r="M40" i="4"/>
  <c r="N40" i="4"/>
  <c r="O40" i="4"/>
  <c r="P40" i="4"/>
  <c r="AF40" i="4"/>
  <c r="F50" i="5" s="1"/>
  <c r="F41" i="4"/>
  <c r="G41" i="4"/>
  <c r="H41" i="4"/>
  <c r="I41" i="4"/>
  <c r="M41" i="4"/>
  <c r="N41" i="4"/>
  <c r="O41" i="4"/>
  <c r="P41" i="4"/>
  <c r="AF41" i="4"/>
  <c r="F51" i="5" s="1"/>
  <c r="AF22" i="4"/>
  <c r="F32" i="5" s="1"/>
  <c r="I22" i="4"/>
  <c r="H22" i="4"/>
  <c r="G22" i="4"/>
  <c r="F22" i="4"/>
  <c r="P22" i="4"/>
  <c r="O22" i="4"/>
  <c r="N22" i="4"/>
  <c r="M22" i="4"/>
  <c r="D42" i="4"/>
  <c r="E42" i="4"/>
  <c r="E43" i="4"/>
  <c r="F43" i="4"/>
  <c r="G43" i="4"/>
  <c r="M43" i="4"/>
  <c r="N43" i="4"/>
  <c r="O43" i="4"/>
  <c r="P43" i="4"/>
  <c r="E44" i="4"/>
  <c r="F44" i="4"/>
  <c r="G44" i="4"/>
  <c r="M44" i="4"/>
  <c r="N44" i="4"/>
  <c r="O44" i="4"/>
  <c r="P44" i="4"/>
  <c r="E45" i="4"/>
  <c r="F45" i="4"/>
  <c r="G45" i="4"/>
  <c r="M45" i="4"/>
  <c r="N45" i="4"/>
  <c r="O45" i="4"/>
  <c r="P45" i="4"/>
  <c r="E46" i="4"/>
  <c r="F46" i="4"/>
  <c r="G46" i="4"/>
  <c r="M46" i="4"/>
  <c r="N46" i="4"/>
  <c r="O46" i="4"/>
  <c r="P46" i="4"/>
  <c r="E47" i="4"/>
  <c r="F47" i="4"/>
  <c r="G47" i="4"/>
  <c r="M47" i="4"/>
  <c r="N47" i="4"/>
  <c r="O47" i="4"/>
  <c r="P47" i="4"/>
  <c r="E48" i="4"/>
  <c r="F48" i="4"/>
  <c r="G48" i="4"/>
  <c r="M48" i="4"/>
  <c r="N48" i="4"/>
  <c r="O48" i="4"/>
  <c r="P48" i="4"/>
  <c r="E49" i="4"/>
  <c r="F49" i="4"/>
  <c r="G49" i="4"/>
  <c r="M49" i="4"/>
  <c r="N49" i="4"/>
  <c r="O49" i="4"/>
  <c r="P49" i="4"/>
  <c r="E50" i="4"/>
  <c r="F50" i="4"/>
  <c r="G50" i="4"/>
  <c r="M50" i="4"/>
  <c r="N50" i="4"/>
  <c r="O50" i="4"/>
  <c r="P50" i="4"/>
  <c r="E51" i="4"/>
  <c r="F51" i="4"/>
  <c r="G51" i="4"/>
  <c r="M51" i="4"/>
  <c r="N51" i="4"/>
  <c r="O51" i="4"/>
  <c r="P51" i="4"/>
  <c r="E52" i="4"/>
  <c r="F52" i="4"/>
  <c r="G52" i="4"/>
  <c r="M52" i="4"/>
  <c r="N52" i="4"/>
  <c r="O52" i="4"/>
  <c r="P52" i="4"/>
  <c r="E53" i="4"/>
  <c r="F53" i="4"/>
  <c r="G53" i="4"/>
  <c r="M53" i="4"/>
  <c r="N53" i="4"/>
  <c r="O53" i="4"/>
  <c r="P53" i="4"/>
  <c r="E54" i="4"/>
  <c r="F54" i="4"/>
  <c r="G54" i="4"/>
  <c r="M54" i="4"/>
  <c r="N54" i="4"/>
  <c r="O54" i="4"/>
  <c r="P54" i="4"/>
  <c r="E55" i="4"/>
  <c r="F55" i="4"/>
  <c r="G55" i="4"/>
  <c r="M55" i="4"/>
  <c r="N55" i="4"/>
  <c r="O55" i="4"/>
  <c r="P55" i="4"/>
  <c r="E56" i="4"/>
  <c r="F56" i="4"/>
  <c r="G56" i="4"/>
  <c r="M56" i="4"/>
  <c r="N56" i="4"/>
  <c r="O56" i="4"/>
  <c r="P56" i="4"/>
  <c r="E57" i="4"/>
  <c r="F57" i="4"/>
  <c r="G57" i="4"/>
  <c r="M57" i="4"/>
  <c r="N57" i="4"/>
  <c r="O57" i="4"/>
  <c r="P57" i="4"/>
  <c r="E58" i="4"/>
  <c r="F58" i="4"/>
  <c r="G58" i="4"/>
  <c r="M58" i="4"/>
  <c r="N58" i="4"/>
  <c r="O58" i="4"/>
  <c r="P58" i="4"/>
  <c r="E59" i="4"/>
  <c r="F59" i="4"/>
  <c r="G59" i="4"/>
  <c r="M59" i="4"/>
  <c r="N59" i="4"/>
  <c r="O59" i="4"/>
  <c r="P59" i="4"/>
  <c r="E60" i="4"/>
  <c r="F60" i="4"/>
  <c r="G60" i="4"/>
  <c r="M60" i="4"/>
  <c r="N60" i="4"/>
  <c r="O60" i="4"/>
  <c r="P60" i="4"/>
  <c r="W4" i="7"/>
  <c r="W3" i="7"/>
  <c r="L5" i="7"/>
  <c r="J4" i="7"/>
  <c r="J3" i="7"/>
  <c r="F5" i="7"/>
  <c r="D5" i="7"/>
  <c r="D4" i="7"/>
  <c r="D3" i="7"/>
  <c r="AJ221" i="7"/>
  <c r="AJ220" i="7"/>
  <c r="AJ219" i="7"/>
  <c r="AJ218" i="7"/>
  <c r="AJ217" i="7"/>
  <c r="AJ216" i="7"/>
  <c r="AJ215" i="7"/>
  <c r="AJ214" i="7"/>
  <c r="AJ213" i="7"/>
  <c r="AJ211" i="7"/>
  <c r="AJ210" i="7"/>
  <c r="AJ209" i="7"/>
  <c r="AJ208" i="7"/>
  <c r="AJ207" i="7"/>
  <c r="AJ206" i="7"/>
  <c r="AJ205" i="7"/>
  <c r="AJ204" i="7"/>
  <c r="AJ203" i="7"/>
  <c r="AJ201" i="7"/>
  <c r="AJ200" i="7"/>
  <c r="AJ199" i="7"/>
  <c r="AJ198" i="7"/>
  <c r="AJ197" i="7"/>
  <c r="AJ196" i="7"/>
  <c r="AJ195" i="7"/>
  <c r="AJ194" i="7"/>
  <c r="AJ193" i="7"/>
  <c r="AJ192" i="7"/>
  <c r="AJ190" i="7"/>
  <c r="AJ189" i="7"/>
  <c r="AJ188" i="7"/>
  <c r="AJ187" i="7"/>
  <c r="AJ186" i="7"/>
  <c r="AJ185" i="7"/>
  <c r="AJ184" i="7"/>
  <c r="AJ183" i="7"/>
  <c r="AJ182" i="7"/>
  <c r="AJ180" i="7"/>
  <c r="AJ179" i="7"/>
  <c r="AJ178" i="7"/>
  <c r="AJ177" i="7"/>
  <c r="AJ176" i="7"/>
  <c r="AJ175" i="7"/>
  <c r="AJ174" i="7"/>
  <c r="AJ173" i="7"/>
  <c r="AJ172" i="7"/>
  <c r="AJ170" i="7"/>
  <c r="AJ169" i="7"/>
  <c r="AJ168" i="7"/>
  <c r="AJ167" i="7"/>
  <c r="AJ166" i="7"/>
  <c r="AJ165" i="7"/>
  <c r="AJ164" i="7"/>
  <c r="AJ163" i="7"/>
  <c r="AJ161" i="7"/>
  <c r="AJ160" i="7"/>
  <c r="AJ159" i="7"/>
  <c r="AJ158" i="7"/>
  <c r="AJ157" i="7"/>
  <c r="AJ156" i="7"/>
  <c r="AJ155" i="7"/>
  <c r="AJ154" i="7"/>
  <c r="AJ153" i="7"/>
  <c r="AJ152" i="7"/>
  <c r="AJ151" i="7"/>
  <c r="AJ150" i="7"/>
  <c r="AJ149" i="7"/>
  <c r="AJ147" i="7"/>
  <c r="AJ146" i="7"/>
  <c r="AJ145" i="7"/>
  <c r="AJ144" i="7"/>
  <c r="AJ143" i="7"/>
  <c r="AJ142" i="7"/>
  <c r="AJ141" i="7"/>
  <c r="AJ140" i="7"/>
  <c r="AJ139" i="7"/>
  <c r="AJ138" i="7"/>
  <c r="AJ137" i="7"/>
  <c r="AJ136" i="7"/>
  <c r="AJ135" i="7"/>
  <c r="AJ133" i="7"/>
  <c r="AJ132" i="7"/>
  <c r="AJ131" i="7"/>
  <c r="AJ130" i="7"/>
  <c r="AJ129" i="7"/>
  <c r="AJ128" i="7"/>
  <c r="AJ127" i="7"/>
  <c r="AJ126" i="7"/>
  <c r="AJ125" i="7"/>
  <c r="AJ124" i="7"/>
  <c r="AJ123" i="7"/>
  <c r="AJ121" i="7"/>
  <c r="AJ120" i="7"/>
  <c r="AJ119" i="7"/>
  <c r="AJ118" i="7"/>
  <c r="AJ117" i="7"/>
  <c r="AJ116" i="7"/>
  <c r="AJ115" i="7"/>
  <c r="AJ114" i="7"/>
  <c r="AJ113" i="7"/>
  <c r="AJ112" i="7"/>
  <c r="AJ111" i="7"/>
  <c r="AQ105" i="7"/>
  <c r="AQ104" i="7"/>
  <c r="AQ103" i="7"/>
  <c r="AQ102" i="7"/>
  <c r="AQ101" i="7"/>
  <c r="AQ100" i="7"/>
  <c r="AQ99" i="7"/>
  <c r="AQ98" i="7"/>
  <c r="AQ97" i="7"/>
  <c r="AQ95" i="7"/>
  <c r="AQ94" i="7"/>
  <c r="AQ93" i="7"/>
  <c r="AQ92" i="7"/>
  <c r="AQ91" i="7"/>
  <c r="AQ90" i="7"/>
  <c r="AQ89" i="7"/>
  <c r="AQ88" i="7"/>
  <c r="AQ87" i="7"/>
  <c r="AJ85" i="7"/>
  <c r="AJ84" i="7"/>
  <c r="AJ83" i="7"/>
  <c r="AJ82" i="7"/>
  <c r="AJ81" i="7"/>
  <c r="AJ80" i="7"/>
  <c r="AJ79" i="7"/>
  <c r="AJ78" i="7"/>
  <c r="AJ77" i="7"/>
  <c r="AJ76" i="7"/>
  <c r="AJ74" i="7"/>
  <c r="AJ73" i="7"/>
  <c r="AJ72" i="7"/>
  <c r="AJ71" i="7"/>
  <c r="AJ70" i="7"/>
  <c r="AJ69" i="7"/>
  <c r="AJ68" i="7"/>
  <c r="AJ67" i="7"/>
  <c r="AJ66" i="7"/>
  <c r="AJ64" i="7"/>
  <c r="AJ63" i="7"/>
  <c r="AJ62" i="7"/>
  <c r="AJ61" i="7"/>
  <c r="AJ60" i="7"/>
  <c r="AJ59" i="7"/>
  <c r="AJ58" i="7"/>
  <c r="AJ57" i="7"/>
  <c r="AJ56" i="7"/>
  <c r="AJ55" i="7"/>
  <c r="AJ54" i="7"/>
  <c r="AJ53" i="7"/>
  <c r="AJ52" i="7"/>
  <c r="AJ50" i="7"/>
  <c r="AJ49" i="7"/>
  <c r="AJ48" i="7"/>
  <c r="AJ47" i="7"/>
  <c r="AJ46" i="7"/>
  <c r="AJ45" i="7"/>
  <c r="AJ44" i="7"/>
  <c r="AJ43" i="7"/>
  <c r="AJ42" i="7"/>
  <c r="AJ41" i="7"/>
  <c r="AJ40" i="7"/>
  <c r="Q28" i="7"/>
  <c r="V41" i="4" s="1"/>
  <c r="P28" i="7"/>
  <c r="AD41" i="4" s="1"/>
  <c r="O28" i="7"/>
  <c r="W41" i="4" s="1"/>
  <c r="N28" i="7"/>
  <c r="T41" i="4" s="1"/>
  <c r="Q27" i="7"/>
  <c r="V40" i="4" s="1"/>
  <c r="P27" i="7"/>
  <c r="S40" i="4" s="1"/>
  <c r="X40" i="4" s="1"/>
  <c r="O27" i="7"/>
  <c r="W40" i="4" s="1"/>
  <c r="N27" i="7"/>
  <c r="T40" i="4" s="1"/>
  <c r="Q26" i="7"/>
  <c r="V39" i="4" s="1"/>
  <c r="P26" i="7"/>
  <c r="AD39" i="4" s="1"/>
  <c r="O26" i="7"/>
  <c r="W39" i="4" s="1"/>
  <c r="AC39" i="4" s="1"/>
  <c r="N26" i="7"/>
  <c r="T39" i="4" s="1"/>
  <c r="Q25" i="7"/>
  <c r="V38" i="4" s="1"/>
  <c r="P25" i="7"/>
  <c r="AD38" i="4" s="1"/>
  <c r="O25" i="7"/>
  <c r="W38" i="4" s="1"/>
  <c r="N25" i="7"/>
  <c r="T38" i="4" s="1"/>
  <c r="AB38" i="4" s="1"/>
  <c r="Q24" i="7"/>
  <c r="V37" i="4" s="1"/>
  <c r="P24" i="7"/>
  <c r="AD37" i="4" s="1"/>
  <c r="O24" i="7"/>
  <c r="W37" i="4" s="1"/>
  <c r="AC37" i="4" s="1"/>
  <c r="N24" i="7"/>
  <c r="T37" i="4" s="1"/>
  <c r="Q23" i="7"/>
  <c r="V36" i="4" s="1"/>
  <c r="P23" i="7"/>
  <c r="AD36" i="4" s="1"/>
  <c r="O23" i="7"/>
  <c r="W36" i="4" s="1"/>
  <c r="N23" i="7"/>
  <c r="T36" i="4" s="1"/>
  <c r="Q22" i="7"/>
  <c r="V35" i="4" s="1"/>
  <c r="P22" i="7"/>
  <c r="S35" i="4" s="1"/>
  <c r="X35" i="4" s="1"/>
  <c r="O22" i="7"/>
  <c r="W35" i="4" s="1"/>
  <c r="AC35" i="4" s="1"/>
  <c r="N22" i="7"/>
  <c r="T35" i="4" s="1"/>
  <c r="Q21" i="7"/>
  <c r="V34" i="4" s="1"/>
  <c r="P21" i="7"/>
  <c r="S34" i="4" s="1"/>
  <c r="X34" i="4" s="1"/>
  <c r="O21" i="7"/>
  <c r="W34" i="4" s="1"/>
  <c r="N21" i="7"/>
  <c r="T34" i="4" s="1"/>
  <c r="AG34" i="4" s="1"/>
  <c r="Q20" i="7"/>
  <c r="V33" i="4" s="1"/>
  <c r="P20" i="7"/>
  <c r="AD33" i="4" s="1"/>
  <c r="O20" i="7"/>
  <c r="W33" i="4" s="1"/>
  <c r="N20" i="7"/>
  <c r="T33" i="4" s="1"/>
  <c r="AB33" i="4" s="1"/>
  <c r="Q19" i="7"/>
  <c r="V32" i="4" s="1"/>
  <c r="P19" i="7"/>
  <c r="AD32" i="4" s="1"/>
  <c r="O19" i="7"/>
  <c r="W32" i="4" s="1"/>
  <c r="N19" i="7"/>
  <c r="T32" i="4" s="1"/>
  <c r="Q18" i="7"/>
  <c r="V31" i="4" s="1"/>
  <c r="P18" i="7"/>
  <c r="S31" i="4" s="1"/>
  <c r="X31" i="4" s="1"/>
  <c r="O18" i="7"/>
  <c r="W31" i="4" s="1"/>
  <c r="AC31" i="4" s="1"/>
  <c r="N18" i="7"/>
  <c r="T31" i="4" s="1"/>
  <c r="Q17" i="7"/>
  <c r="V30" i="4" s="1"/>
  <c r="P17" i="7"/>
  <c r="S30" i="4" s="1"/>
  <c r="X30" i="4" s="1"/>
  <c r="O17" i="7"/>
  <c r="W30" i="4" s="1"/>
  <c r="N17" i="7"/>
  <c r="T30" i="4" s="1"/>
  <c r="AB30" i="4" s="1"/>
  <c r="Q16" i="7"/>
  <c r="V29" i="4" s="1"/>
  <c r="P16" i="7"/>
  <c r="AD29" i="4" s="1"/>
  <c r="O16" i="7"/>
  <c r="W29" i="4" s="1"/>
  <c r="N16" i="7"/>
  <c r="T29" i="4" s="1"/>
  <c r="Q15" i="7"/>
  <c r="V28" i="4" s="1"/>
  <c r="P15" i="7"/>
  <c r="AD28" i="4" s="1"/>
  <c r="O15" i="7"/>
  <c r="W28" i="4" s="1"/>
  <c r="N15" i="7"/>
  <c r="T28" i="4" s="1"/>
  <c r="Q14" i="7"/>
  <c r="V27" i="4" s="1"/>
  <c r="P14" i="7"/>
  <c r="S27" i="4" s="1"/>
  <c r="X27" i="4" s="1"/>
  <c r="O14" i="7"/>
  <c r="W27" i="4" s="1"/>
  <c r="AC27" i="4" s="1"/>
  <c r="N14" i="7"/>
  <c r="T27" i="4" s="1"/>
  <c r="Q13" i="7"/>
  <c r="V26" i="4" s="1"/>
  <c r="P13" i="7"/>
  <c r="S26" i="4" s="1"/>
  <c r="X26" i="4" s="1"/>
  <c r="O13" i="7"/>
  <c r="W26" i="4" s="1"/>
  <c r="N13" i="7"/>
  <c r="T26" i="4" s="1"/>
  <c r="AG26" i="4" s="1"/>
  <c r="Q12" i="7"/>
  <c r="V25" i="4" s="1"/>
  <c r="P12" i="7"/>
  <c r="S25" i="4" s="1"/>
  <c r="X25" i="4" s="1"/>
  <c r="O12" i="7"/>
  <c r="W25" i="4" s="1"/>
  <c r="N12" i="7"/>
  <c r="T25" i="4" s="1"/>
  <c r="Q11" i="7"/>
  <c r="V24" i="4" s="1"/>
  <c r="P11" i="7"/>
  <c r="AD24" i="4" s="1"/>
  <c r="O11" i="7"/>
  <c r="W24" i="4" s="1"/>
  <c r="AC24" i="4" s="1"/>
  <c r="N11" i="7"/>
  <c r="T24" i="4" s="1"/>
  <c r="Q10" i="7"/>
  <c r="V23" i="4" s="1"/>
  <c r="P10" i="7"/>
  <c r="AD23" i="4" s="1"/>
  <c r="O10" i="7"/>
  <c r="W23" i="4" s="1"/>
  <c r="AC23" i="4" s="1"/>
  <c r="N10" i="7"/>
  <c r="T23" i="4" s="1"/>
  <c r="Q9" i="7"/>
  <c r="V22" i="4" s="1"/>
  <c r="P9" i="7"/>
  <c r="AD22" i="4" s="1"/>
  <c r="O9" i="7"/>
  <c r="W22" i="4" s="1"/>
  <c r="AH22" i="4" s="1"/>
  <c r="N9" i="7"/>
  <c r="T22" i="4" s="1"/>
  <c r="Q8" i="7"/>
  <c r="P8" i="7"/>
  <c r="O8" i="7"/>
  <c r="N8" i="7"/>
  <c r="AD1" i="7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Y4" i="2"/>
  <c r="F14" i="4"/>
  <c r="E9" i="5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" i="4"/>
  <c r="S29" i="4" l="1"/>
  <c r="X29" i="4" s="1"/>
  <c r="E41" i="4"/>
  <c r="D51" i="5" s="1"/>
  <c r="S39" i="4"/>
  <c r="X39" i="4" s="1"/>
  <c r="AD27" i="4"/>
  <c r="D26" i="4"/>
  <c r="C36" i="5" s="1"/>
  <c r="AD40" i="4"/>
  <c r="AD26" i="4"/>
  <c r="D37" i="4"/>
  <c r="C47" i="5" s="1"/>
  <c r="D58" i="4"/>
  <c r="D50" i="4"/>
  <c r="E23" i="4"/>
  <c r="D33" i="5" s="1"/>
  <c r="D38" i="4"/>
  <c r="C48" i="5" s="1"/>
  <c r="E37" i="4"/>
  <c r="D47" i="5" s="1"/>
  <c r="E32" i="4"/>
  <c r="D42" i="5" s="1"/>
  <c r="D28" i="4"/>
  <c r="C38" i="5" s="1"/>
  <c r="E27" i="4"/>
  <c r="D37" i="5" s="1"/>
  <c r="D24" i="4"/>
  <c r="C34" i="5" s="1"/>
  <c r="D35" i="4"/>
  <c r="C45" i="5" s="1"/>
  <c r="E28" i="4"/>
  <c r="D38" i="5" s="1"/>
  <c r="D39" i="4"/>
  <c r="C49" i="5" s="1"/>
  <c r="D29" i="4"/>
  <c r="C39" i="5" s="1"/>
  <c r="E38" i="4"/>
  <c r="D48" i="5" s="1"/>
  <c r="E33" i="4"/>
  <c r="D43" i="5" s="1"/>
  <c r="D32" i="4"/>
  <c r="C42" i="5" s="1"/>
  <c r="E26" i="4"/>
  <c r="D36" i="5" s="1"/>
  <c r="D59" i="4"/>
  <c r="D51" i="4"/>
  <c r="D43" i="4"/>
  <c r="D47" i="4"/>
  <c r="D55" i="4"/>
  <c r="D60" i="4"/>
  <c r="D52" i="4"/>
  <c r="D44" i="4"/>
  <c r="D53" i="4"/>
  <c r="D45" i="4"/>
  <c r="D54" i="4"/>
  <c r="D46" i="4"/>
  <c r="D56" i="4"/>
  <c r="D48" i="4"/>
  <c r="D57" i="4"/>
  <c r="D49" i="4"/>
  <c r="AC41" i="4"/>
  <c r="AH41" i="4"/>
  <c r="AB28" i="4"/>
  <c r="AG28" i="4"/>
  <c r="AG32" i="4"/>
  <c r="AB32" i="4"/>
  <c r="AG40" i="4"/>
  <c r="AB40" i="4"/>
  <c r="AH25" i="4"/>
  <c r="AC25" i="4"/>
  <c r="AH33" i="4"/>
  <c r="AC33" i="4"/>
  <c r="C33" i="4" s="1"/>
  <c r="AC28" i="4"/>
  <c r="AH28" i="4"/>
  <c r="AH30" i="4"/>
  <c r="AC30" i="4"/>
  <c r="AC32" i="4"/>
  <c r="AH32" i="4"/>
  <c r="AH34" i="4"/>
  <c r="AC34" i="4"/>
  <c r="AH36" i="4"/>
  <c r="AC36" i="4"/>
  <c r="AC38" i="4"/>
  <c r="C38" i="4" s="1"/>
  <c r="AH38" i="4"/>
  <c r="AH40" i="4"/>
  <c r="AC40" i="4"/>
  <c r="AB24" i="4"/>
  <c r="C24" i="4" s="1"/>
  <c r="AG24" i="4"/>
  <c r="AG36" i="4"/>
  <c r="AB36" i="4"/>
  <c r="AH26" i="4"/>
  <c r="E36" i="5" s="1"/>
  <c r="AC26" i="4"/>
  <c r="AH29" i="4"/>
  <c r="AC29" i="4"/>
  <c r="AB23" i="4"/>
  <c r="C23" i="4" s="1"/>
  <c r="AG23" i="4"/>
  <c r="AG25" i="4"/>
  <c r="AB25" i="4"/>
  <c r="AB27" i="4"/>
  <c r="AG27" i="4"/>
  <c r="AB29" i="4"/>
  <c r="AG29" i="4"/>
  <c r="AB31" i="4"/>
  <c r="AG31" i="4"/>
  <c r="AB35" i="4"/>
  <c r="AG35" i="4"/>
  <c r="AB37" i="4"/>
  <c r="C37" i="4" s="1"/>
  <c r="AG37" i="4"/>
  <c r="AB39" i="4"/>
  <c r="C39" i="4" s="1"/>
  <c r="AG39" i="4"/>
  <c r="AG41" i="4"/>
  <c r="E51" i="5" s="1"/>
  <c r="AB41" i="4"/>
  <c r="S38" i="4"/>
  <c r="X38" i="4" s="1"/>
  <c r="AG33" i="4"/>
  <c r="S33" i="4"/>
  <c r="X33" i="4" s="1"/>
  <c r="D33" i="4"/>
  <c r="C43" i="5" s="1"/>
  <c r="AD31" i="4"/>
  <c r="AD30" i="4"/>
  <c r="AD25" i="4"/>
  <c r="AH24" i="4"/>
  <c r="E24" i="4"/>
  <c r="D34" i="5" s="1"/>
  <c r="AG38" i="4"/>
  <c r="AH37" i="4"/>
  <c r="AD35" i="4"/>
  <c r="AD34" i="4"/>
  <c r="S37" i="4"/>
  <c r="X37" i="4" s="1"/>
  <c r="S24" i="4"/>
  <c r="X24" i="4" s="1"/>
  <c r="S41" i="4"/>
  <c r="X41" i="4" s="1"/>
  <c r="D41" i="4"/>
  <c r="C51" i="5" s="1"/>
  <c r="E36" i="4"/>
  <c r="D46" i="5" s="1"/>
  <c r="E31" i="4"/>
  <c r="D41" i="5" s="1"/>
  <c r="E30" i="4"/>
  <c r="D40" i="5" s="1"/>
  <c r="S28" i="4"/>
  <c r="X28" i="4" s="1"/>
  <c r="S23" i="4"/>
  <c r="X23" i="4" s="1"/>
  <c r="D23" i="4"/>
  <c r="C33" i="5" s="1"/>
  <c r="E40" i="4"/>
  <c r="D50" i="5" s="1"/>
  <c r="E35" i="4"/>
  <c r="D45" i="5" s="1"/>
  <c r="E34" i="4"/>
  <c r="D44" i="5" s="1"/>
  <c r="S32" i="4"/>
  <c r="X32" i="4" s="1"/>
  <c r="D27" i="4"/>
  <c r="C37" i="5" s="1"/>
  <c r="E39" i="4"/>
  <c r="D49" i="5" s="1"/>
  <c r="S36" i="4"/>
  <c r="X36" i="4" s="1"/>
  <c r="D34" i="4"/>
  <c r="C44" i="5" s="1"/>
  <c r="D31" i="4"/>
  <c r="C41" i="5" s="1"/>
  <c r="AC22" i="4"/>
  <c r="AG22" i="4"/>
  <c r="E32" i="5" s="1"/>
  <c r="AB22" i="4"/>
  <c r="S22" i="4"/>
  <c r="X22" i="4" s="1"/>
  <c r="E22" i="4"/>
  <c r="D32" i="5" s="1"/>
  <c r="AG30" i="4"/>
  <c r="AH39" i="4"/>
  <c r="AH35" i="4"/>
  <c r="AH31" i="4"/>
  <c r="AH27" i="4"/>
  <c r="AH23" i="4"/>
  <c r="AB34" i="4"/>
  <c r="AB26" i="4"/>
  <c r="D22" i="4"/>
  <c r="C32" i="5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" i="4"/>
  <c r="E46" i="5" l="1"/>
  <c r="C30" i="4"/>
  <c r="C27" i="4"/>
  <c r="E43" i="5"/>
  <c r="E40" i="5"/>
  <c r="C35" i="4"/>
  <c r="E35" i="5"/>
  <c r="C26" i="4"/>
  <c r="E41" i="5"/>
  <c r="E44" i="5"/>
  <c r="E48" i="5"/>
  <c r="C32" i="4"/>
  <c r="C41" i="4"/>
  <c r="C34" i="4"/>
  <c r="E39" i="5"/>
  <c r="E45" i="5"/>
  <c r="C25" i="4"/>
  <c r="E50" i="5"/>
  <c r="E33" i="5"/>
  <c r="E42" i="5"/>
  <c r="E34" i="5"/>
  <c r="E38" i="5"/>
  <c r="E49" i="5"/>
  <c r="E47" i="5"/>
  <c r="E37" i="5"/>
  <c r="C36" i="4"/>
  <c r="C31" i="4"/>
  <c r="C28" i="4"/>
  <c r="C29" i="4"/>
  <c r="C22" i="4"/>
  <c r="C40" i="4"/>
  <c r="G36" i="3"/>
  <c r="G35" i="3"/>
  <c r="W5" i="2"/>
  <c r="W5" i="7" s="1"/>
  <c r="AR114" i="2"/>
  <c r="AL114" i="2" s="1"/>
  <c r="AR113" i="2"/>
  <c r="AL113" i="2" s="1"/>
  <c r="AR112" i="2"/>
  <c r="AL112" i="2" s="1"/>
  <c r="AR111" i="2"/>
  <c r="AL111" i="2" s="1"/>
  <c r="AR110" i="2"/>
  <c r="AL110" i="2" s="1"/>
  <c r="AR109" i="2"/>
  <c r="AL109" i="2" s="1"/>
  <c r="AR108" i="2"/>
  <c r="AL108" i="2" s="1"/>
  <c r="AR107" i="2"/>
  <c r="AL107" i="2" s="1"/>
  <c r="AR106" i="2"/>
  <c r="AL106" i="2" s="1"/>
  <c r="AR104" i="2"/>
  <c r="AL104" i="2" s="1"/>
  <c r="AR103" i="2"/>
  <c r="AL103" i="2" s="1"/>
  <c r="AR102" i="2"/>
  <c r="AL102" i="2" s="1"/>
  <c r="AR101" i="2"/>
  <c r="AL101" i="2" s="1"/>
  <c r="AR100" i="2"/>
  <c r="AL100" i="2" s="1"/>
  <c r="AR99" i="2"/>
  <c r="AL99" i="2" s="1"/>
  <c r="AR98" i="2"/>
  <c r="AL98" i="2" s="1"/>
  <c r="AR97" i="2"/>
  <c r="AL97" i="2" s="1"/>
  <c r="AR96" i="2"/>
  <c r="AL96" i="2" s="1"/>
  <c r="AJ94" i="2"/>
  <c r="AD94" i="2" s="1"/>
  <c r="AJ93" i="2"/>
  <c r="AD93" i="2" s="1"/>
  <c r="AJ92" i="2"/>
  <c r="AD92" i="2" s="1"/>
  <c r="AJ91" i="2"/>
  <c r="AD91" i="2" s="1"/>
  <c r="AJ90" i="2"/>
  <c r="AD90" i="2" s="1"/>
  <c r="AJ89" i="2"/>
  <c r="AD89" i="2" s="1"/>
  <c r="AJ88" i="2"/>
  <c r="AD88" i="2" s="1"/>
  <c r="AJ87" i="2"/>
  <c r="AD87" i="2" s="1"/>
  <c r="AJ86" i="2"/>
  <c r="AD86" i="2" s="1"/>
  <c r="AJ85" i="2"/>
  <c r="AD85" i="2" s="1"/>
  <c r="AJ83" i="2"/>
  <c r="AD83" i="2" s="1"/>
  <c r="AJ82" i="2"/>
  <c r="AD82" i="2" s="1"/>
  <c r="AJ81" i="2"/>
  <c r="AD81" i="2" s="1"/>
  <c r="AJ80" i="2"/>
  <c r="AD80" i="2" s="1"/>
  <c r="AJ79" i="2"/>
  <c r="AD79" i="2" s="1"/>
  <c r="AJ78" i="2"/>
  <c r="AD78" i="2" s="1"/>
  <c r="AJ77" i="2"/>
  <c r="AD77" i="2" s="1"/>
  <c r="AJ76" i="2"/>
  <c r="AD76" i="2" s="1"/>
  <c r="AJ75" i="2"/>
  <c r="AD75" i="2" s="1"/>
  <c r="AJ73" i="2"/>
  <c r="AD73" i="2" s="1"/>
  <c r="AJ72" i="2"/>
  <c r="AD72" i="2" s="1"/>
  <c r="AJ71" i="2"/>
  <c r="AD71" i="2" s="1"/>
  <c r="AJ70" i="2"/>
  <c r="AD70" i="2" s="1"/>
  <c r="AJ69" i="2"/>
  <c r="AD69" i="2" s="1"/>
  <c r="AJ68" i="2"/>
  <c r="AD68" i="2" s="1"/>
  <c r="AJ67" i="2"/>
  <c r="AD67" i="2" s="1"/>
  <c r="AJ59" i="2"/>
  <c r="AD59" i="2" s="1"/>
  <c r="AJ58" i="2"/>
  <c r="AD58" i="2" s="1"/>
  <c r="AJ57" i="2"/>
  <c r="AD57" i="2" s="1"/>
  <c r="AJ56" i="2"/>
  <c r="AD56" i="2" s="1"/>
  <c r="AJ55" i="2"/>
  <c r="AD55" i="2" s="1"/>
  <c r="AJ54" i="2"/>
  <c r="AD54" i="2" s="1"/>
  <c r="AJ53" i="2"/>
  <c r="AD53" i="2" s="1"/>
  <c r="AJ52" i="2"/>
  <c r="AD52" i="2" s="1"/>
  <c r="AJ51" i="2"/>
  <c r="AD51" i="2" s="1"/>
  <c r="AJ50" i="2"/>
  <c r="AD50" i="2" s="1"/>
  <c r="AJ49" i="2"/>
  <c r="AD49" i="2" s="1"/>
  <c r="AJ230" i="2"/>
  <c r="AJ229" i="2"/>
  <c r="AJ228" i="2"/>
  <c r="AJ227" i="2"/>
  <c r="AJ226" i="2"/>
  <c r="AJ225" i="2"/>
  <c r="AJ224" i="2"/>
  <c r="AJ223" i="2"/>
  <c r="AJ222" i="2"/>
  <c r="AJ220" i="2"/>
  <c r="AJ219" i="2"/>
  <c r="AJ218" i="2"/>
  <c r="AJ217" i="2"/>
  <c r="AJ216" i="2"/>
  <c r="AJ215" i="2"/>
  <c r="AJ214" i="2"/>
  <c r="AJ213" i="2"/>
  <c r="AJ212" i="2"/>
  <c r="AJ210" i="2"/>
  <c r="AJ209" i="2"/>
  <c r="AJ208" i="2"/>
  <c r="AJ207" i="2"/>
  <c r="AJ206" i="2"/>
  <c r="AJ205" i="2"/>
  <c r="AJ204" i="2"/>
  <c r="AJ203" i="2"/>
  <c r="AJ202" i="2"/>
  <c r="AJ201" i="2"/>
  <c r="AJ199" i="2"/>
  <c r="AJ198" i="2"/>
  <c r="AJ197" i="2"/>
  <c r="AJ196" i="2"/>
  <c r="AJ195" i="2"/>
  <c r="AJ194" i="2"/>
  <c r="AJ193" i="2"/>
  <c r="AJ192" i="2"/>
  <c r="AJ191" i="2"/>
  <c r="AJ189" i="2"/>
  <c r="AJ188" i="2"/>
  <c r="AJ187" i="2"/>
  <c r="AJ186" i="2"/>
  <c r="AJ185" i="2"/>
  <c r="AJ184" i="2"/>
  <c r="AJ183" i="2"/>
  <c r="AJ182" i="2"/>
  <c r="AJ181" i="2"/>
  <c r="AJ179" i="2"/>
  <c r="AJ178" i="2"/>
  <c r="AJ177" i="2"/>
  <c r="AJ176" i="2"/>
  <c r="AJ175" i="2"/>
  <c r="AJ174" i="2"/>
  <c r="AJ173" i="2"/>
  <c r="AJ172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2" i="2"/>
  <c r="AJ141" i="2"/>
  <c r="AJ140" i="2"/>
  <c r="AJ139" i="2"/>
  <c r="AJ138" i="2"/>
  <c r="AJ137" i="2"/>
  <c r="AJ136" i="2"/>
  <c r="AJ135" i="2"/>
  <c r="AJ134" i="2"/>
  <c r="AJ133" i="2"/>
  <c r="AJ132" i="2"/>
  <c r="AJ130" i="2"/>
  <c r="AJ129" i="2"/>
  <c r="AJ128" i="2"/>
  <c r="AJ127" i="2"/>
  <c r="AJ126" i="2"/>
  <c r="AJ125" i="2"/>
  <c r="AJ124" i="2"/>
  <c r="AJ123" i="2"/>
  <c r="AJ122" i="2"/>
  <c r="AJ121" i="2"/>
  <c r="E8" i="5"/>
  <c r="AF3" i="4"/>
  <c r="F13" i="5" s="1"/>
  <c r="AF4" i="4"/>
  <c r="F14" i="5" s="1"/>
  <c r="AF5" i="4"/>
  <c r="F15" i="5" s="1"/>
  <c r="AF6" i="4"/>
  <c r="F16" i="5" s="1"/>
  <c r="AF7" i="4"/>
  <c r="F17" i="5" s="1"/>
  <c r="AF8" i="4"/>
  <c r="F18" i="5" s="1"/>
  <c r="AF9" i="4"/>
  <c r="F19" i="5" s="1"/>
  <c r="AF10" i="4"/>
  <c r="F20" i="5" s="1"/>
  <c r="AF11" i="4"/>
  <c r="F21" i="5" s="1"/>
  <c r="AF12" i="4"/>
  <c r="F22" i="5" s="1"/>
  <c r="AF13" i="4"/>
  <c r="F23" i="5" s="1"/>
  <c r="AF14" i="4"/>
  <c r="F24" i="5" s="1"/>
  <c r="AF15" i="4"/>
  <c r="F25" i="5" s="1"/>
  <c r="AF16" i="4"/>
  <c r="F26" i="5" s="1"/>
  <c r="AF17" i="4"/>
  <c r="F27" i="5" s="1"/>
  <c r="AF18" i="4"/>
  <c r="F28" i="5" s="1"/>
  <c r="AF19" i="4"/>
  <c r="F29" i="5" s="1"/>
  <c r="AF20" i="4"/>
  <c r="F30" i="5" s="1"/>
  <c r="AF21" i="4"/>
  <c r="F31" i="5" s="1"/>
  <c r="AF2" i="4"/>
  <c r="F12" i="5" s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9" i="5" s="1"/>
  <c r="AD1" i="2"/>
  <c r="H3" i="4"/>
  <c r="I3" i="4"/>
  <c r="H4" i="4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I2" i="4"/>
  <c r="H2" i="4"/>
  <c r="F2" i="4"/>
  <c r="F3" i="4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G2" i="4"/>
  <c r="AI23" i="4" l="1"/>
  <c r="AI33" i="4"/>
  <c r="AI26" i="4"/>
  <c r="AI36" i="4"/>
  <c r="AI29" i="4"/>
  <c r="AI39" i="4"/>
  <c r="AI32" i="4"/>
  <c r="AI35" i="4"/>
  <c r="AI28" i="4"/>
  <c r="AI38" i="4"/>
  <c r="AI22" i="4"/>
  <c r="AI34" i="4"/>
  <c r="AI41" i="4"/>
  <c r="AI31" i="4"/>
  <c r="AI25" i="4"/>
  <c r="AI37" i="4"/>
  <c r="AI24" i="4"/>
  <c r="AI40" i="4"/>
  <c r="AI27" i="4"/>
  <c r="AI30" i="4"/>
  <c r="D19" i="4"/>
  <c r="C29" i="5" s="1"/>
  <c r="D15" i="4"/>
  <c r="C25" i="5" s="1"/>
  <c r="D11" i="4"/>
  <c r="C21" i="5" s="1"/>
  <c r="D7" i="4"/>
  <c r="C17" i="5" s="1"/>
  <c r="D3" i="4"/>
  <c r="C13" i="5" s="1"/>
  <c r="D14" i="4"/>
  <c r="C24" i="5" s="1"/>
  <c r="D10" i="4"/>
  <c r="C20" i="5" s="1"/>
  <c r="D6" i="4"/>
  <c r="C16" i="5" s="1"/>
  <c r="D18" i="4"/>
  <c r="C28" i="5" s="1"/>
  <c r="D9" i="4"/>
  <c r="C19" i="5" s="1"/>
  <c r="E2" i="4"/>
  <c r="D12" i="5" s="1"/>
  <c r="D17" i="4"/>
  <c r="C27" i="5" s="1"/>
  <c r="E10" i="4"/>
  <c r="D20" i="5" s="1"/>
  <c r="D8" i="5"/>
  <c r="D13" i="4"/>
  <c r="C23" i="5" s="1"/>
  <c r="E18" i="4"/>
  <c r="D28" i="5" s="1"/>
  <c r="D21" i="4"/>
  <c r="C31" i="5" s="1"/>
  <c r="D5" i="4"/>
  <c r="C15" i="5" s="1"/>
  <c r="D20" i="4"/>
  <c r="C30" i="5" s="1"/>
  <c r="D16" i="4"/>
  <c r="C26" i="5" s="1"/>
  <c r="D8" i="4"/>
  <c r="C18" i="5" s="1"/>
  <c r="D2" i="4"/>
  <c r="C12" i="5" s="1"/>
  <c r="E19" i="4"/>
  <c r="D29" i="5" s="1"/>
  <c r="E15" i="4"/>
  <c r="D25" i="5" s="1"/>
  <c r="E11" i="4"/>
  <c r="D21" i="5" s="1"/>
  <c r="E7" i="4"/>
  <c r="D17" i="5" s="1"/>
  <c r="E3" i="4"/>
  <c r="D13" i="5" s="1"/>
  <c r="E14" i="4"/>
  <c r="D24" i="5" s="1"/>
  <c r="E6" i="4"/>
  <c r="D16" i="5" s="1"/>
  <c r="D12" i="4"/>
  <c r="C22" i="5" s="1"/>
  <c r="D4" i="4"/>
  <c r="C14" i="5" s="1"/>
  <c r="E21" i="4"/>
  <c r="D31" i="5" s="1"/>
  <c r="E17" i="4"/>
  <c r="D27" i="5" s="1"/>
  <c r="E13" i="4"/>
  <c r="D23" i="5" s="1"/>
  <c r="E9" i="4"/>
  <c r="D19" i="5" s="1"/>
  <c r="E5" i="4"/>
  <c r="D15" i="5" s="1"/>
  <c r="E20" i="4"/>
  <c r="D30" i="5" s="1"/>
  <c r="E16" i="4"/>
  <c r="D26" i="5" s="1"/>
  <c r="E12" i="4"/>
  <c r="D22" i="5" s="1"/>
  <c r="E8" i="4"/>
  <c r="D18" i="5" s="1"/>
  <c r="E4" i="4"/>
  <c r="D14" i="5" s="1"/>
  <c r="Q28" i="2" l="1"/>
  <c r="V21" i="4" s="1"/>
  <c r="AI21" i="4" s="1"/>
  <c r="P28" i="2"/>
  <c r="O28" i="2"/>
  <c r="W21" i="4" s="1"/>
  <c r="N28" i="2"/>
  <c r="T21" i="4" s="1"/>
  <c r="Q27" i="2"/>
  <c r="V20" i="4" s="1"/>
  <c r="AI20" i="4" s="1"/>
  <c r="P27" i="2"/>
  <c r="O27" i="2"/>
  <c r="W20" i="4" s="1"/>
  <c r="N27" i="2"/>
  <c r="T20" i="4" s="1"/>
  <c r="Q26" i="2"/>
  <c r="V19" i="4" s="1"/>
  <c r="AI19" i="4" s="1"/>
  <c r="P26" i="2"/>
  <c r="O26" i="2"/>
  <c r="W19" i="4" s="1"/>
  <c r="N26" i="2"/>
  <c r="T19" i="4" s="1"/>
  <c r="Q25" i="2"/>
  <c r="V18" i="4" s="1"/>
  <c r="AI18" i="4" s="1"/>
  <c r="P25" i="2"/>
  <c r="O25" i="2"/>
  <c r="W18" i="4" s="1"/>
  <c r="N25" i="2"/>
  <c r="T18" i="4" s="1"/>
  <c r="Q24" i="2"/>
  <c r="V17" i="4" s="1"/>
  <c r="AI17" i="4" s="1"/>
  <c r="P24" i="2"/>
  <c r="O24" i="2"/>
  <c r="W17" i="4" s="1"/>
  <c r="N24" i="2"/>
  <c r="T17" i="4" s="1"/>
  <c r="Q23" i="2"/>
  <c r="V16" i="4" s="1"/>
  <c r="AI16" i="4" s="1"/>
  <c r="P23" i="2"/>
  <c r="O23" i="2"/>
  <c r="W16" i="4" s="1"/>
  <c r="N23" i="2"/>
  <c r="T16" i="4" s="1"/>
  <c r="Q22" i="2"/>
  <c r="V15" i="4" s="1"/>
  <c r="AI15" i="4" s="1"/>
  <c r="P22" i="2"/>
  <c r="O22" i="2"/>
  <c r="W15" i="4" s="1"/>
  <c r="N22" i="2"/>
  <c r="T15" i="4" s="1"/>
  <c r="Q21" i="2"/>
  <c r="V14" i="4" s="1"/>
  <c r="AI14" i="4" s="1"/>
  <c r="P21" i="2"/>
  <c r="O21" i="2"/>
  <c r="W14" i="4" s="1"/>
  <c r="N21" i="2"/>
  <c r="T14" i="4" s="1"/>
  <c r="Q20" i="2"/>
  <c r="V13" i="4" s="1"/>
  <c r="AI13" i="4" s="1"/>
  <c r="P20" i="2"/>
  <c r="O20" i="2"/>
  <c r="W13" i="4" s="1"/>
  <c r="N20" i="2"/>
  <c r="T13" i="4" s="1"/>
  <c r="Q19" i="2"/>
  <c r="V12" i="4" s="1"/>
  <c r="AI12" i="4" s="1"/>
  <c r="P19" i="2"/>
  <c r="O19" i="2"/>
  <c r="W12" i="4" s="1"/>
  <c r="N19" i="2"/>
  <c r="T12" i="4" s="1"/>
  <c r="Q18" i="2"/>
  <c r="V11" i="4" s="1"/>
  <c r="AI11" i="4" s="1"/>
  <c r="P18" i="2"/>
  <c r="O18" i="2"/>
  <c r="W11" i="4" s="1"/>
  <c r="N18" i="2"/>
  <c r="T11" i="4" s="1"/>
  <c r="Q17" i="2"/>
  <c r="V10" i="4" s="1"/>
  <c r="AI10" i="4" s="1"/>
  <c r="P17" i="2"/>
  <c r="O17" i="2"/>
  <c r="W10" i="4" s="1"/>
  <c r="N17" i="2"/>
  <c r="T10" i="4" s="1"/>
  <c r="P16" i="2"/>
  <c r="O16" i="2"/>
  <c r="W9" i="4" s="1"/>
  <c r="N16" i="2"/>
  <c r="T9" i="4" s="1"/>
  <c r="P15" i="2"/>
  <c r="O15" i="2"/>
  <c r="W8" i="4" s="1"/>
  <c r="N15" i="2"/>
  <c r="T8" i="4" s="1"/>
  <c r="P14" i="2"/>
  <c r="O14" i="2"/>
  <c r="W7" i="4" s="1"/>
  <c r="N14" i="2"/>
  <c r="T7" i="4" s="1"/>
  <c r="P13" i="2"/>
  <c r="O13" i="2"/>
  <c r="W6" i="4" s="1"/>
  <c r="N13" i="2"/>
  <c r="T6" i="4" s="1"/>
  <c r="P12" i="2"/>
  <c r="O12" i="2"/>
  <c r="W5" i="4" s="1"/>
  <c r="N12" i="2"/>
  <c r="T5" i="4" s="1"/>
  <c r="Q11" i="2"/>
  <c r="V4" i="4" s="1"/>
  <c r="AI4" i="4" s="1"/>
  <c r="P11" i="2"/>
  <c r="O11" i="2"/>
  <c r="W4" i="4" s="1"/>
  <c r="N11" i="2"/>
  <c r="T4" i="4" s="1"/>
  <c r="Q10" i="2"/>
  <c r="V3" i="4" s="1"/>
  <c r="AI3" i="4" s="1"/>
  <c r="P10" i="2"/>
  <c r="O10" i="2"/>
  <c r="W3" i="4" s="1"/>
  <c r="N10" i="2"/>
  <c r="T3" i="4" s="1"/>
  <c r="Q9" i="2"/>
  <c r="V2" i="4" s="1"/>
  <c r="AI2" i="4" s="1"/>
  <c r="P9" i="2"/>
  <c r="O9" i="2"/>
  <c r="W2" i="4" s="1"/>
  <c r="N9" i="2"/>
  <c r="T2" i="4" s="1"/>
  <c r="P8" i="2"/>
  <c r="O8" i="2"/>
  <c r="N8" i="2"/>
  <c r="AJ61" i="2"/>
  <c r="AD61" i="2" s="1"/>
  <c r="AJ62" i="2"/>
  <c r="AD62" i="2" s="1"/>
  <c r="AJ63" i="2"/>
  <c r="AD63" i="2" s="1"/>
  <c r="AJ64" i="2"/>
  <c r="AD64" i="2" s="1"/>
  <c r="AJ65" i="2"/>
  <c r="AD65" i="2" s="1"/>
  <c r="AJ66" i="2"/>
  <c r="Q13" i="2"/>
  <c r="V6" i="4" s="1"/>
  <c r="AI6" i="4" s="1"/>
  <c r="Q14" i="2"/>
  <c r="V7" i="4" s="1"/>
  <c r="AI7" i="4" s="1"/>
  <c r="Q15" i="2"/>
  <c r="V8" i="4" s="1"/>
  <c r="AI8" i="4" s="1"/>
  <c r="Q16" i="2"/>
  <c r="V9" i="4" s="1"/>
  <c r="AI9" i="4" s="1"/>
  <c r="AJ120" i="2"/>
  <c r="Q8" i="2" s="1"/>
  <c r="Q12" i="2" l="1"/>
  <c r="V5" i="4" s="1"/>
  <c r="AI5" i="4" s="1"/>
  <c r="AD66" i="2"/>
  <c r="AH9" i="4"/>
  <c r="AC9" i="4"/>
  <c r="AC11" i="4"/>
  <c r="AH11" i="4"/>
  <c r="AH13" i="4"/>
  <c r="AC13" i="4"/>
  <c r="AC15" i="4"/>
  <c r="AH15" i="4"/>
  <c r="AH17" i="4"/>
  <c r="AC17" i="4"/>
  <c r="AC19" i="4"/>
  <c r="AH19" i="4"/>
  <c r="S3" i="4"/>
  <c r="X3" i="4" s="1"/>
  <c r="AD3" i="4"/>
  <c r="AD5" i="4"/>
  <c r="S5" i="4"/>
  <c r="X5" i="4" s="1"/>
  <c r="AB4" i="4"/>
  <c r="AG4" i="4"/>
  <c r="AG6" i="4"/>
  <c r="AB6" i="4"/>
  <c r="AG10" i="4"/>
  <c r="AB10" i="4"/>
  <c r="AG14" i="4"/>
  <c r="AB14" i="4"/>
  <c r="AG18" i="4"/>
  <c r="AB18" i="4"/>
  <c r="AC2" i="4"/>
  <c r="AH2" i="4"/>
  <c r="AC4" i="4"/>
  <c r="AH4" i="4"/>
  <c r="AD2" i="4"/>
  <c r="S2" i="4"/>
  <c r="X2" i="4" s="1"/>
  <c r="AD4" i="4"/>
  <c r="S4" i="4"/>
  <c r="X4" i="4" s="1"/>
  <c r="AD6" i="4"/>
  <c r="S6" i="4"/>
  <c r="X6" i="4" s="1"/>
  <c r="S8" i="4"/>
  <c r="X8" i="4" s="1"/>
  <c r="AD8" i="4"/>
  <c r="AD10" i="4"/>
  <c r="S10" i="4"/>
  <c r="X10" i="4" s="1"/>
  <c r="S12" i="4"/>
  <c r="X12" i="4" s="1"/>
  <c r="AD12" i="4"/>
  <c r="AD14" i="4"/>
  <c r="S14" i="4"/>
  <c r="X14" i="4" s="1"/>
  <c r="AD16" i="4"/>
  <c r="S16" i="4"/>
  <c r="X16" i="4" s="1"/>
  <c r="AD18" i="4"/>
  <c r="S18" i="4"/>
  <c r="X18" i="4" s="1"/>
  <c r="AD20" i="4"/>
  <c r="S20" i="4"/>
  <c r="X20" i="4" s="1"/>
  <c r="AG3" i="4"/>
  <c r="AB3" i="4"/>
  <c r="AB5" i="4"/>
  <c r="AG5" i="4"/>
  <c r="AG7" i="4"/>
  <c r="AB7" i="4"/>
  <c r="AB9" i="4"/>
  <c r="AG9" i="4"/>
  <c r="AG11" i="4"/>
  <c r="AB11" i="4"/>
  <c r="AB13" i="4"/>
  <c r="AG13" i="4"/>
  <c r="AG15" i="4"/>
  <c r="AB15" i="4"/>
  <c r="AB17" i="4"/>
  <c r="AG17" i="4"/>
  <c r="AG19" i="4"/>
  <c r="AB19" i="4"/>
  <c r="AB21" i="4"/>
  <c r="AG21" i="4"/>
  <c r="AH21" i="4"/>
  <c r="AC21" i="4"/>
  <c r="AD21" i="4"/>
  <c r="S21" i="4"/>
  <c r="X21" i="4" s="1"/>
  <c r="AC3" i="4"/>
  <c r="AH3" i="4"/>
  <c r="AH5" i="4"/>
  <c r="AC5" i="4"/>
  <c r="AD9" i="4"/>
  <c r="S9" i="4"/>
  <c r="X9" i="4" s="1"/>
  <c r="S11" i="4"/>
  <c r="X11" i="4" s="1"/>
  <c r="AD11" i="4"/>
  <c r="AD13" i="4"/>
  <c r="S13" i="4"/>
  <c r="X13" i="4" s="1"/>
  <c r="S15" i="4"/>
  <c r="X15" i="4" s="1"/>
  <c r="AD15" i="4"/>
  <c r="AD17" i="4"/>
  <c r="S17" i="4"/>
  <c r="X17" i="4" s="1"/>
  <c r="S19" i="4"/>
  <c r="X19" i="4" s="1"/>
  <c r="AD19" i="4"/>
  <c r="AB20" i="4"/>
  <c r="AG20" i="4"/>
  <c r="AC7" i="4"/>
  <c r="AH7" i="4"/>
  <c r="S7" i="4"/>
  <c r="X7" i="4" s="1"/>
  <c r="AD7" i="4"/>
  <c r="AB2" i="4"/>
  <c r="AG2" i="4"/>
  <c r="AB8" i="4"/>
  <c r="AG8" i="4"/>
  <c r="AB12" i="4"/>
  <c r="AG12" i="4"/>
  <c r="AB16" i="4"/>
  <c r="AG16" i="4"/>
  <c r="AH6" i="4"/>
  <c r="AC6" i="4"/>
  <c r="AC8" i="4"/>
  <c r="AH8" i="4"/>
  <c r="AH10" i="4"/>
  <c r="AC10" i="4"/>
  <c r="AC12" i="4"/>
  <c r="AH12" i="4"/>
  <c r="AH14" i="4"/>
  <c r="AC14" i="4"/>
  <c r="AC16" i="4"/>
  <c r="AH16" i="4"/>
  <c r="AH18" i="4"/>
  <c r="AC18" i="4"/>
  <c r="AC20" i="4"/>
  <c r="AH20" i="4"/>
  <c r="C2" i="4" l="1"/>
  <c r="C16" i="4"/>
  <c r="C13" i="4"/>
  <c r="E22" i="5"/>
  <c r="E23" i="5"/>
  <c r="C21" i="4"/>
  <c r="E30" i="5"/>
  <c r="E25" i="5"/>
  <c r="E17" i="5"/>
  <c r="C14" i="4"/>
  <c r="C11" i="4"/>
  <c r="C19" i="4"/>
  <c r="C5" i="4"/>
  <c r="E29" i="5"/>
  <c r="C8" i="4"/>
  <c r="E31" i="5"/>
  <c r="E15" i="5"/>
  <c r="E24" i="5"/>
  <c r="C12" i="4"/>
  <c r="C10" i="4"/>
  <c r="C3" i="4"/>
  <c r="E20" i="5"/>
  <c r="E18" i="5"/>
  <c r="E21" i="5"/>
  <c r="E13" i="5"/>
  <c r="C6" i="4"/>
  <c r="E27" i="5"/>
  <c r="E19" i="5"/>
  <c r="E16" i="5"/>
  <c r="C20" i="4"/>
  <c r="C17" i="4"/>
  <c r="C9" i="4"/>
  <c r="C18" i="4"/>
  <c r="E14" i="5"/>
  <c r="E12" i="5"/>
  <c r="E26" i="5"/>
  <c r="C15" i="4"/>
  <c r="C7" i="4"/>
  <c r="E28" i="5"/>
  <c r="C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田中秀和</author>
  </authors>
  <commentList>
    <comment ref="F5" authorId="0" shapeId="0" xr:uid="{D95BF542-F6CD-4A57-B430-2F68EDC961C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都道府県名から入力してください
</t>
        </r>
      </text>
    </comment>
    <comment ref="L5" authorId="0" shapeId="0" xr:uid="{F6DF84FF-9C4D-4004-9B37-142ABC8041D6}">
      <text>
        <r>
          <rPr>
            <b/>
            <sz val="9"/>
            <color indexed="81"/>
            <rFont val="MS P ゴシック"/>
            <family val="3"/>
            <charset val="128"/>
          </rPr>
          <t>ーなしで，半角で入力してください
携帯電話（代表者）を登録してください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田中秀和</author>
  </authors>
  <commentList>
    <comment ref="F5" authorId="0" shapeId="0" xr:uid="{E4C115B5-CC73-40B1-9940-3EB9B813066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都道府県名から入力してください
</t>
        </r>
      </text>
    </comment>
    <comment ref="L5" authorId="0" shapeId="0" xr:uid="{D70440D9-24AE-472B-8A3B-4DACAB500969}">
      <text>
        <r>
          <rPr>
            <b/>
            <sz val="9"/>
            <color indexed="81"/>
            <rFont val="MS P ゴシック"/>
            <family val="3"/>
            <charset val="128"/>
          </rPr>
          <t>ーなしで，半角で入力してください
携帯電話（代表者）を登録してください</t>
        </r>
      </text>
    </comment>
  </commentList>
</comments>
</file>

<file path=xl/sharedStrings.xml><?xml version="1.0" encoding="utf-8"?>
<sst xmlns="http://schemas.openxmlformats.org/spreadsheetml/2006/main" count="1625" uniqueCount="425">
  <si>
    <t>現体重</t>
    <rPh sb="0" eb="1">
      <t>ゲン</t>
    </rPh>
    <rPh sb="1" eb="3">
      <t>タイジュウ</t>
    </rPh>
    <phoneticPr fontId="1"/>
  </si>
  <si>
    <t>㎏</t>
    <phoneticPr fontId="1"/>
  </si>
  <si>
    <t>名前</t>
    <rPh sb="0" eb="2">
      <t>ナマエ</t>
    </rPh>
    <phoneticPr fontId="1"/>
  </si>
  <si>
    <t>ふりがな</t>
    <phoneticPr fontId="1"/>
  </si>
  <si>
    <t>例</t>
    <rPh sb="0" eb="1">
      <t>レイ</t>
    </rPh>
    <phoneticPr fontId="1"/>
  </si>
  <si>
    <t>選んでください</t>
    <rPh sb="0" eb="1">
      <t>エラ</t>
    </rPh>
    <phoneticPr fontId="1"/>
  </si>
  <si>
    <t>【小３男子】</t>
    <rPh sb="1" eb="2">
      <t>ショウ</t>
    </rPh>
    <rPh sb="3" eb="5">
      <t>ダンシ</t>
    </rPh>
    <phoneticPr fontId="1"/>
  </si>
  <si>
    <t>【小４男子】</t>
    <rPh sb="1" eb="2">
      <t>ショウ</t>
    </rPh>
    <rPh sb="3" eb="5">
      <t>ダンシ</t>
    </rPh>
    <phoneticPr fontId="1"/>
  </si>
  <si>
    <t>【小５男子】</t>
    <rPh sb="1" eb="2">
      <t>ショウ</t>
    </rPh>
    <rPh sb="3" eb="5">
      <t>ダンシ</t>
    </rPh>
    <phoneticPr fontId="1"/>
  </si>
  <si>
    <t>【小６男子】</t>
    <rPh sb="1" eb="2">
      <t>ショウ</t>
    </rPh>
    <rPh sb="3" eb="5">
      <t>ダンシ</t>
    </rPh>
    <phoneticPr fontId="1"/>
  </si>
  <si>
    <t>【小３女子】</t>
    <rPh sb="1" eb="2">
      <t>ショウ</t>
    </rPh>
    <rPh sb="3" eb="5">
      <t>ジョシ</t>
    </rPh>
    <phoneticPr fontId="1"/>
  </si>
  <si>
    <t>【小４女子】</t>
    <rPh sb="1" eb="2">
      <t>ショウ</t>
    </rPh>
    <rPh sb="3" eb="5">
      <t>ジョシ</t>
    </rPh>
    <phoneticPr fontId="1"/>
  </si>
  <si>
    <t>【小５女子】</t>
    <rPh sb="1" eb="2">
      <t>ショウ</t>
    </rPh>
    <rPh sb="3" eb="5">
      <t>ジョシ</t>
    </rPh>
    <phoneticPr fontId="1"/>
  </si>
  <si>
    <t>【小６女子】</t>
    <rPh sb="1" eb="2">
      <t>ショウ</t>
    </rPh>
    <rPh sb="3" eb="5">
      <t>ジョシ</t>
    </rPh>
    <phoneticPr fontId="1"/>
  </si>
  <si>
    <t>【中学男子】</t>
    <rPh sb="1" eb="3">
      <t>チュウガク</t>
    </rPh>
    <rPh sb="3" eb="5">
      <t>ダンシ</t>
    </rPh>
    <phoneticPr fontId="1"/>
  </si>
  <si>
    <t>【中学女子】</t>
    <rPh sb="1" eb="3">
      <t>チュウガク</t>
    </rPh>
    <rPh sb="3" eb="5">
      <t>ジョシ</t>
    </rPh>
    <phoneticPr fontId="1"/>
  </si>
  <si>
    <t>保護者署名</t>
    <rPh sb="0" eb="3">
      <t>ホゴシャ</t>
    </rPh>
    <rPh sb="3" eb="5">
      <t>ショメイ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</si>
  <si>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</si>
  <si>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</si>
  <si>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</si>
  <si>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ES3</t>
    <phoneticPr fontId="1"/>
  </si>
  <si>
    <t>ES4</t>
  </si>
  <si>
    <t>ES5</t>
  </si>
  <si>
    <t>ES6</t>
  </si>
  <si>
    <t>参加料</t>
    <rPh sb="0" eb="3">
      <t>サンカリョウ</t>
    </rPh>
    <phoneticPr fontId="1"/>
  </si>
  <si>
    <t>（自署）</t>
    <rPh sb="1" eb="3">
      <t>ジショ</t>
    </rPh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</si>
  <si>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</si>
  <si>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（少年少女）</t>
    <rPh sb="1" eb="5">
      <t>ショウネンショウジョ</t>
    </rPh>
    <phoneticPr fontId="1"/>
  </si>
  <si>
    <t>（UWW）</t>
    <phoneticPr fontId="1"/>
  </si>
  <si>
    <t>※ お名前を正確に記入してください。</t>
    <rPh sb="3" eb="5">
      <t>ナマエ</t>
    </rPh>
    <rPh sb="6" eb="8">
      <t>セイカク</t>
    </rPh>
    <rPh sb="9" eb="11">
      <t>キニュウ</t>
    </rPh>
    <phoneticPr fontId="1"/>
  </si>
  <si>
    <t>小３男子の部 22kg級</t>
  </si>
  <si>
    <t>小３男子の部 24kg級</t>
  </si>
  <si>
    <t>小３男子の部 26kg級</t>
  </si>
  <si>
    <t>小３男子の部 28kg級</t>
  </si>
  <si>
    <t>小３男子の部 30kg級</t>
  </si>
  <si>
    <t>小３男子の部 33kg級</t>
  </si>
  <si>
    <t>小３男子の部 36kg級</t>
  </si>
  <si>
    <t>小３男子の部 39kg級</t>
  </si>
  <si>
    <t>小３男子の部 42kg級</t>
  </si>
  <si>
    <t>小３男子の部 46kg級</t>
  </si>
  <si>
    <t>小３男子の部 +46kg級</t>
  </si>
  <si>
    <t>小４男子の部 24kg級</t>
  </si>
  <si>
    <t>小４男子の部 26kg級</t>
  </si>
  <si>
    <t>小４男子の部 28kg級</t>
  </si>
  <si>
    <t>小４男子の部 30kg級</t>
  </si>
  <si>
    <t>小４男子の部 33kg級</t>
  </si>
  <si>
    <t>小４男子の部 36kg級</t>
  </si>
  <si>
    <t>小４男子の部 39kg級</t>
  </si>
  <si>
    <t>小４男子の部 42kg級</t>
  </si>
  <si>
    <t>小４男子の部 46kg級</t>
  </si>
  <si>
    <t>小４男子の部 50kg級</t>
  </si>
  <si>
    <t>小４男子の部 +50kg級</t>
  </si>
  <si>
    <t>小５男子の部 26kg級</t>
  </si>
  <si>
    <t>小５男子の部 28kg級</t>
  </si>
  <si>
    <t>小５男子の部 30kg級</t>
  </si>
  <si>
    <t>小５男子の部 33kg級</t>
  </si>
  <si>
    <t>小５男子の部 36kg級</t>
  </si>
  <si>
    <t>小５男子の部 39kg級</t>
  </si>
  <si>
    <t>小５男子の部 42kg級</t>
  </si>
  <si>
    <t>小５男子の部 46kg級</t>
  </si>
  <si>
    <t>小５男子の部 50kg級</t>
  </si>
  <si>
    <t>小５男子の部 55kg級</t>
  </si>
  <si>
    <t>小５男子の部 60kg級</t>
  </si>
  <si>
    <t>小５男子の部 65kg級</t>
  </si>
  <si>
    <t>小５男子の部 +65kg級</t>
  </si>
  <si>
    <t>小６男子の部 28kg級</t>
  </si>
  <si>
    <t>小６男子の部 30kg級</t>
  </si>
  <si>
    <t>小６男子の部 33kg級</t>
  </si>
  <si>
    <t>小６男子の部 36kg級</t>
  </si>
  <si>
    <t>小６男子の部 39kg級</t>
  </si>
  <si>
    <t>小６男子の部 42kg級</t>
  </si>
  <si>
    <t>小６男子の部 46kg級</t>
  </si>
  <si>
    <t>小６男子の部 50kg級</t>
  </si>
  <si>
    <t>小６男子の部 55kg級</t>
  </si>
  <si>
    <t>小６男子の部 60kg級</t>
  </si>
  <si>
    <t>小６男子の部 65kg級</t>
  </si>
  <si>
    <t>小６男子の部 66kg級</t>
  </si>
  <si>
    <t>小６男子の部 +65kg級</t>
  </si>
  <si>
    <t>小３女子の部 22kg級</t>
  </si>
  <si>
    <t>小３女子の部 24kg級</t>
  </si>
  <si>
    <t>小３女子の部 26kg級</t>
  </si>
  <si>
    <t>小３女子の部 28kg級</t>
  </si>
  <si>
    <t>小３女子の部 30kg級</t>
  </si>
  <si>
    <t>小３女子の部 33kg級</t>
  </si>
  <si>
    <t>小３女子の部 36kg級</t>
  </si>
  <si>
    <t>小３女子の部 +36kg級</t>
  </si>
  <si>
    <t>小４女子の部 24kg級</t>
  </si>
  <si>
    <t>小４女子の部 26kg級</t>
  </si>
  <si>
    <t>小４女子の部 28kg級</t>
  </si>
  <si>
    <t>小４女子の部 30kg級</t>
  </si>
  <si>
    <t>小４女子の部 33kg級</t>
  </si>
  <si>
    <t>小４女子の部 36kg級</t>
  </si>
  <si>
    <t>小４女子の部 40kg級</t>
  </si>
  <si>
    <t>小４女子の部 44kg級</t>
  </si>
  <si>
    <t>小４女子の部 +44kg級</t>
  </si>
  <si>
    <t>小５女子の部 26kg級</t>
  </si>
  <si>
    <t>小５女子の部 28kg級</t>
  </si>
  <si>
    <t>小５女子の部 30kg級</t>
  </si>
  <si>
    <t>小５女子の部 33kg級</t>
  </si>
  <si>
    <t>小５女子の部 36kg級</t>
  </si>
  <si>
    <t>小５女子の部 40kg級</t>
  </si>
  <si>
    <t>小５女子の部 44kg級</t>
  </si>
  <si>
    <t>小５女子の部 48kg級</t>
  </si>
  <si>
    <t>小５女子の部 +48kg級</t>
  </si>
  <si>
    <t>小６女子の部 28kg級</t>
  </si>
  <si>
    <t>小６女子の部 30kg級</t>
  </si>
  <si>
    <t>小６女子の部 33kg級</t>
  </si>
  <si>
    <t>小６女子の部 36kg級</t>
  </si>
  <si>
    <t>小６女子の部 40kg級</t>
  </si>
  <si>
    <t>小６女子の部 45kg級</t>
  </si>
  <si>
    <t>小６女子の部 49kg級</t>
  </si>
  <si>
    <t>小６女子の部 53kg級</t>
  </si>
  <si>
    <t>小６女子の部 58kg級</t>
  </si>
  <si>
    <t>小６女子の部 +58kg級</t>
  </si>
  <si>
    <t>中学男子の部 38kg級</t>
  </si>
  <si>
    <t>中学男子の部 42kg級</t>
  </si>
  <si>
    <t>中学男子の部 47kg級</t>
  </si>
  <si>
    <t>中学男子の部 53kg級</t>
  </si>
  <si>
    <t>中学男子の部 59kg級</t>
  </si>
  <si>
    <t>中学男子の部 66kg級</t>
  </si>
  <si>
    <t>中学男子の部 73kg級</t>
  </si>
  <si>
    <t>中学男子の部 85kg級</t>
  </si>
  <si>
    <t>中学男子の部 110kg級</t>
  </si>
  <si>
    <t>中学女子の部 34kg級</t>
  </si>
  <si>
    <t>中学女子の部 37kg級</t>
  </si>
  <si>
    <t>中学女子の部 40kg級</t>
  </si>
  <si>
    <t>中学女子の部 44kg級</t>
  </si>
  <si>
    <t>中学女子の部 48kg級</t>
  </si>
  <si>
    <t>中学女子の部 52kg級</t>
  </si>
  <si>
    <t>中学女子の部 57kg級</t>
  </si>
  <si>
    <t>中学女子の部 62kg級</t>
  </si>
  <si>
    <t>中学女子の部 70kg級</t>
  </si>
  <si>
    <t>M</t>
    <phoneticPr fontId="1"/>
  </si>
  <si>
    <t>F</t>
    <phoneticPr fontId="1"/>
  </si>
  <si>
    <t>JH</t>
    <phoneticPr fontId="1"/>
  </si>
  <si>
    <t>電話番号</t>
    <rPh sb="0" eb="4">
      <t>デンワバンゴウ</t>
    </rPh>
    <phoneticPr fontId="1"/>
  </si>
  <si>
    <t>参加者</t>
    <rPh sb="0" eb="3">
      <t>サンカシャ</t>
    </rPh>
    <phoneticPr fontId="1"/>
  </si>
  <si>
    <t>参加料</t>
    <rPh sb="0" eb="3">
      <t>サンカリョウ</t>
    </rPh>
    <phoneticPr fontId="1"/>
  </si>
  <si>
    <t>名</t>
    <rPh sb="0" eb="1">
      <t>メイ</t>
    </rPh>
    <phoneticPr fontId="1"/>
  </si>
  <si>
    <t>帯同コーチ名</t>
    <rPh sb="0" eb="2">
      <t>タイドウ</t>
    </rPh>
    <rPh sb="5" eb="6">
      <t>メイ</t>
    </rPh>
    <phoneticPr fontId="1"/>
  </si>
  <si>
    <t>（監督・コーチ）</t>
    <rPh sb="1" eb="3">
      <t>カントク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</si>
  <si>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</si>
  <si>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</si>
  <si>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=IF('参加申込B－１'!B17="","--",SUBSTITUTE(SUBSTITUTE('参加申込B－１'!B17,"　","")," ",""))</t>
    <phoneticPr fontId="1"/>
  </si>
  <si>
    <t>空欄の横棒 スペースを外す</t>
    <rPh sb="0" eb="2">
      <t>クウラン</t>
    </rPh>
    <rPh sb="3" eb="5">
      <t>ヨコボウ</t>
    </rPh>
    <rPh sb="11" eb="12">
      <t>ハズ</t>
    </rPh>
    <phoneticPr fontId="1"/>
  </si>
  <si>
    <t>ID1</t>
    <phoneticPr fontId="3"/>
  </si>
  <si>
    <t>ID2</t>
    <phoneticPr fontId="3"/>
  </si>
  <si>
    <t>ID3</t>
    <phoneticPr fontId="5"/>
  </si>
  <si>
    <t>名前</t>
    <rPh sb="0" eb="2">
      <t>ナマエ</t>
    </rPh>
    <phoneticPr fontId="6"/>
  </si>
  <si>
    <t>なまえ</t>
    <phoneticPr fontId="3"/>
  </si>
  <si>
    <t>名前①</t>
    <rPh sb="0" eb="2">
      <t>ナマエ</t>
    </rPh>
    <phoneticPr fontId="3"/>
  </si>
  <si>
    <t>名前②</t>
    <rPh sb="0" eb="2">
      <t>ナマエ</t>
    </rPh>
    <phoneticPr fontId="3"/>
  </si>
  <si>
    <t>なまえ①</t>
    <phoneticPr fontId="3"/>
  </si>
  <si>
    <t>なまえ②</t>
    <phoneticPr fontId="3"/>
  </si>
  <si>
    <t>ブロック</t>
    <phoneticPr fontId="3"/>
  </si>
  <si>
    <t>都道府県</t>
    <rPh sb="0" eb="4">
      <t>トドウフケン</t>
    </rPh>
    <phoneticPr fontId="6"/>
  </si>
  <si>
    <t>学校名
略称</t>
    <rPh sb="0" eb="3">
      <t>ガッコウメイ</t>
    </rPh>
    <rPh sb="4" eb="6">
      <t>リャクショウ</t>
    </rPh>
    <phoneticPr fontId="3"/>
  </si>
  <si>
    <t>正式名称</t>
    <rPh sb="0" eb="4">
      <t>セイシキメイショウ</t>
    </rPh>
    <phoneticPr fontId="3"/>
  </si>
  <si>
    <t>順位</t>
    <rPh sb="0" eb="2">
      <t>ジュンイ</t>
    </rPh>
    <phoneticPr fontId="6"/>
  </si>
  <si>
    <t>階級</t>
    <rPh sb="0" eb="2">
      <t>カイキュウ</t>
    </rPh>
    <phoneticPr fontId="6"/>
  </si>
  <si>
    <t>学年</t>
    <rPh sb="0" eb="2">
      <t>ガクネン</t>
    </rPh>
    <phoneticPr fontId="6"/>
  </si>
  <si>
    <t>抽選</t>
    <rPh sb="0" eb="2">
      <t>チュウセン</t>
    </rPh>
    <phoneticPr fontId="6"/>
  </si>
  <si>
    <t>FG</t>
    <phoneticPr fontId="5"/>
  </si>
  <si>
    <t>kg</t>
  </si>
  <si>
    <t>高体連
No</t>
    <rPh sb="0" eb="3">
      <t>コウタイレン</t>
    </rPh>
    <phoneticPr fontId="3"/>
  </si>
  <si>
    <t>協会登録
No</t>
    <rPh sb="0" eb="2">
      <t>キョウカイ</t>
    </rPh>
    <rPh sb="2" eb="4">
      <t>トウロク</t>
    </rPh>
    <phoneticPr fontId="3"/>
  </si>
  <si>
    <t>生年月日</t>
    <rPh sb="0" eb="4">
      <t>セイネンガッピ</t>
    </rPh>
    <phoneticPr fontId="3"/>
  </si>
  <si>
    <t>(選択)</t>
    <rPh sb="1" eb="3">
      <t>センタク</t>
    </rPh>
    <phoneticPr fontId="5"/>
  </si>
  <si>
    <t>北海道</t>
    <rPh sb="0" eb="3">
      <t>ホッカイドウ</t>
    </rPh>
    <phoneticPr fontId="5"/>
  </si>
  <si>
    <t>青森</t>
    <phoneticPr fontId="5"/>
  </si>
  <si>
    <t>岩手</t>
    <phoneticPr fontId="5"/>
  </si>
  <si>
    <t>宮城</t>
    <phoneticPr fontId="5"/>
  </si>
  <si>
    <t>秋田</t>
    <phoneticPr fontId="5"/>
  </si>
  <si>
    <t>山形</t>
    <phoneticPr fontId="5"/>
  </si>
  <si>
    <t>福島</t>
    <phoneticPr fontId="5"/>
  </si>
  <si>
    <t>茨城</t>
    <phoneticPr fontId="5"/>
  </si>
  <si>
    <t>栃木</t>
    <phoneticPr fontId="5"/>
  </si>
  <si>
    <t>群馬</t>
    <phoneticPr fontId="5"/>
  </si>
  <si>
    <t>埼玉</t>
    <phoneticPr fontId="5"/>
  </si>
  <si>
    <t>千葉</t>
    <phoneticPr fontId="5"/>
  </si>
  <si>
    <t>神奈川</t>
    <phoneticPr fontId="5"/>
  </si>
  <si>
    <t>山梨</t>
    <phoneticPr fontId="5"/>
  </si>
  <si>
    <t>新潟</t>
    <phoneticPr fontId="5"/>
  </si>
  <si>
    <t>富山</t>
    <phoneticPr fontId="5"/>
  </si>
  <si>
    <t>石川</t>
    <phoneticPr fontId="5"/>
  </si>
  <si>
    <t>福井</t>
    <phoneticPr fontId="5"/>
  </si>
  <si>
    <t>長野</t>
    <phoneticPr fontId="5"/>
  </si>
  <si>
    <t>岐阜</t>
    <phoneticPr fontId="5"/>
  </si>
  <si>
    <t>静岡</t>
    <phoneticPr fontId="5"/>
  </si>
  <si>
    <t>愛知</t>
    <phoneticPr fontId="5"/>
  </si>
  <si>
    <t>三重</t>
    <phoneticPr fontId="5"/>
  </si>
  <si>
    <t>滋賀</t>
    <phoneticPr fontId="5"/>
  </si>
  <si>
    <t>兵庫</t>
    <phoneticPr fontId="5"/>
  </si>
  <si>
    <t>奈良</t>
    <phoneticPr fontId="5"/>
  </si>
  <si>
    <t>和歌山</t>
    <phoneticPr fontId="5"/>
  </si>
  <si>
    <t>鳥取</t>
    <phoneticPr fontId="5"/>
  </si>
  <si>
    <t>島根</t>
    <phoneticPr fontId="5"/>
  </si>
  <si>
    <t>岡山</t>
    <phoneticPr fontId="5"/>
  </si>
  <si>
    <t>広島</t>
    <phoneticPr fontId="5"/>
  </si>
  <si>
    <t>山口</t>
    <phoneticPr fontId="5"/>
  </si>
  <si>
    <t>徳島</t>
    <phoneticPr fontId="5"/>
  </si>
  <si>
    <t>香川</t>
    <phoneticPr fontId="5"/>
  </si>
  <si>
    <t>愛媛</t>
    <phoneticPr fontId="5"/>
  </si>
  <si>
    <t>高知</t>
    <phoneticPr fontId="5"/>
  </si>
  <si>
    <t>福岡</t>
    <phoneticPr fontId="5"/>
  </si>
  <si>
    <t>佐賀</t>
    <phoneticPr fontId="5"/>
  </si>
  <si>
    <t>長崎</t>
    <phoneticPr fontId="5"/>
  </si>
  <si>
    <t>熊本</t>
    <phoneticPr fontId="5"/>
  </si>
  <si>
    <t>大分</t>
    <phoneticPr fontId="5"/>
  </si>
  <si>
    <t>宮崎</t>
    <phoneticPr fontId="5"/>
  </si>
  <si>
    <t>鹿児島</t>
    <phoneticPr fontId="5"/>
  </si>
  <si>
    <t>沖縄</t>
    <phoneticPr fontId="5"/>
  </si>
  <si>
    <t>京都</t>
    <phoneticPr fontId="5"/>
  </si>
  <si>
    <t>大阪</t>
    <phoneticPr fontId="5"/>
  </si>
  <si>
    <t>東京</t>
    <rPh sb="0" eb="2">
      <t>トウキョウ</t>
    </rPh>
    <phoneticPr fontId="5"/>
  </si>
  <si>
    <t>所属</t>
    <rPh sb="0" eb="2">
      <t>ショゾク</t>
    </rPh>
    <phoneticPr fontId="6"/>
  </si>
  <si>
    <t>しょぞくめい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</si>
  <si>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</si>
  <si>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</si>
  <si>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</si>
  <si>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</si>
  <si>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</si>
  <si>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</si>
  <si>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</si>
  <si>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09</t>
    <phoneticPr fontId="1"/>
  </si>
  <si>
    <t>08</t>
    <phoneticPr fontId="1"/>
  </si>
  <si>
    <t>M</t>
    <phoneticPr fontId="1"/>
  </si>
  <si>
    <t>カテゴリー</t>
    <phoneticPr fontId="1"/>
  </si>
  <si>
    <t>性</t>
    <rPh sb="0" eb="1">
      <t>セイ</t>
    </rPh>
    <phoneticPr fontId="1"/>
  </si>
  <si>
    <t>階級</t>
    <rPh sb="0" eb="2">
      <t>カイキュウ</t>
    </rPh>
    <phoneticPr fontId="1"/>
  </si>
  <si>
    <t>整理番</t>
    <rPh sb="0" eb="2">
      <t>セイリ</t>
    </rPh>
    <rPh sb="2" eb="3">
      <t>バン</t>
    </rPh>
    <phoneticPr fontId="1"/>
  </si>
  <si>
    <t>実体重</t>
    <rPh sb="0" eb="1">
      <t>ジツ</t>
    </rPh>
    <rPh sb="1" eb="3">
      <t>タイジュウ</t>
    </rPh>
    <phoneticPr fontId="1"/>
  </si>
  <si>
    <t>以下の形で、受領しました。</t>
    <rPh sb="0" eb="2">
      <t>イカ</t>
    </rPh>
    <rPh sb="3" eb="4">
      <t>カタチ</t>
    </rPh>
    <rPh sb="6" eb="8">
      <t>ジュリョウ</t>
    </rPh>
    <phoneticPr fontId="1"/>
  </si>
  <si>
    <t>ご確認ください。</t>
    <rPh sb="1" eb="3">
      <t>カクニン</t>
    </rPh>
    <phoneticPr fontId="1"/>
  </si>
  <si>
    <t>もし、間違いがあればすぐに下記までご連絡をください。</t>
    <rPh sb="3" eb="5">
      <t>マチガ</t>
    </rPh>
    <rPh sb="13" eb="15">
      <t>カキ</t>
    </rPh>
    <rPh sb="18" eb="20">
      <t>レンラク</t>
    </rPh>
    <phoneticPr fontId="1"/>
  </si>
  <si>
    <t>kinki.jr.Wrestling@gmail.com</t>
    <phoneticPr fontId="1"/>
  </si>
  <si>
    <t>なまえ</t>
    <phoneticPr fontId="1"/>
  </si>
  <si>
    <t>実体重</t>
    <rPh sb="0" eb="1">
      <t>ジツ</t>
    </rPh>
    <rPh sb="1" eb="3">
      <t>タイジュウ</t>
    </rPh>
    <phoneticPr fontId="1"/>
  </si>
  <si>
    <t>所属チーム</t>
    <rPh sb="0" eb="2">
      <t>ショゾク</t>
    </rPh>
    <phoneticPr fontId="1"/>
  </si>
  <si>
    <t>小4</t>
    <rPh sb="0" eb="1">
      <t>ショウ</t>
    </rPh>
    <phoneticPr fontId="1"/>
  </si>
  <si>
    <t>小6</t>
    <rPh sb="0" eb="1">
      <t>ショウ</t>
    </rPh>
    <phoneticPr fontId="1"/>
  </si>
  <si>
    <t>中学</t>
    <rPh sb="0" eb="2">
      <t>チュウガク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</si>
  <si>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</si>
  <si>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</si>
  <si>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カテゴリー②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</si>
  <si>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</si>
  <si>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</si>
  <si>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</si>
  <si>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</si>
  <si>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</si>
  <si>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</si>
  <si>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</si>
  <si>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</si>
  <si>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</si>
  <si>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</si>
  <si>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</si>
  <si>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</si>
  <si>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</si>
  <si>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</si>
  <si>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</si>
  <si>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</si>
  <si>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</si>
  <si>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</si>
  <si>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</si>
  <si>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20230801 確認</t>
    <rPh sb="9" eb="11">
      <t>カクニン</t>
    </rPh>
    <phoneticPr fontId="1"/>
  </si>
  <si>
    <t>【小学生男子の部】</t>
  </si>
  <si>
    <t>３年生・４年生部【24・26・28・30・33・36・39・42・46・50・+50kg】</t>
  </si>
  <si>
    <t>５年生・６年生部【28・30・33・36・39・42・46・50・55・60・65・70・+70kg】</t>
  </si>
  <si>
    <t>【小学生女子の部】</t>
  </si>
  <si>
    <t>３年生・４年生部【24・26・28・30・33・36・40・44・+44kg】</t>
  </si>
  <si>
    <t>５年生・６年生部【28・30・33・36・40・45・49・53・58・+58kg】</t>
  </si>
  <si>
    <t>【中学生男子の部】</t>
  </si>
  <si>
    <t>34～38・42・47・53・59・66・73・85・85～110kg</t>
  </si>
  <si>
    <t>【中学生女子の部】</t>
  </si>
  <si>
    <t>29～34・37・40・44・48・52・57・62・62～70㎏</t>
  </si>
  <si>
    <t>【小３・４男子】</t>
    <rPh sb="1" eb="2">
      <t>ショウ</t>
    </rPh>
    <rPh sb="5" eb="7">
      <t>ダンシ</t>
    </rPh>
    <phoneticPr fontId="1"/>
  </si>
  <si>
    <t>小３・４男子の部 24kg級</t>
  </si>
  <si>
    <t>小３・４男子の部 26kg級</t>
  </si>
  <si>
    <t>小３・４男子の部 28kg級</t>
  </si>
  <si>
    <t>小３・４男子の部 30kg級</t>
  </si>
  <si>
    <t>小３・４男子の部 33kg級</t>
  </si>
  <si>
    <t>小３・４男子の部 36kg級</t>
  </si>
  <si>
    <t>小３・４男子の部 39kg級</t>
  </si>
  <si>
    <t>小３・４男子の部 42kg級</t>
  </si>
  <si>
    <t>小３・４男子の部 46kg級</t>
  </si>
  <si>
    <t>ES34</t>
  </si>
  <si>
    <t>ES34</t>
    <phoneticPr fontId="1"/>
  </si>
  <si>
    <t>小３・４男子の部 50kg級</t>
    <phoneticPr fontId="1"/>
  </si>
  <si>
    <t>小３・４男子の部 +50kg級</t>
    <phoneticPr fontId="1"/>
  </si>
  <si>
    <t>【小５・６男子】</t>
    <rPh sb="1" eb="2">
      <t>ショウ</t>
    </rPh>
    <rPh sb="5" eb="7">
      <t>ダンシ</t>
    </rPh>
    <phoneticPr fontId="1"/>
  </si>
  <si>
    <t>小５・６男子の部 28kg級</t>
  </si>
  <si>
    <t>小５・６男子の部 30kg級</t>
  </si>
  <si>
    <t>小５・６男子の部 33kg級</t>
  </si>
  <si>
    <t>小５・６男子の部 36kg級</t>
  </si>
  <si>
    <t>小５・６男子の部 39kg級</t>
  </si>
  <si>
    <t>小５・６男子の部 42kg級</t>
  </si>
  <si>
    <t>小５・６男子の部 46kg級</t>
  </si>
  <si>
    <t>小５・６男子の部 50kg級</t>
  </si>
  <si>
    <t>小５・６男子の部 55kg級</t>
  </si>
  <si>
    <t>小５・６男子の部 60kg級</t>
  </si>
  <si>
    <t>小５・６男子の部 65kg級</t>
  </si>
  <si>
    <t>小５・６男子の部 70kg級</t>
    <phoneticPr fontId="1"/>
  </si>
  <si>
    <t>小５・６男子の部 +70kg級</t>
    <phoneticPr fontId="1"/>
  </si>
  <si>
    <t>ES56</t>
    <phoneticPr fontId="1"/>
  </si>
  <si>
    <t>小３・４女子の部 24kg級</t>
  </si>
  <si>
    <t>小３・４女子の部 26kg級</t>
  </si>
  <si>
    <t>小３・４女子の部 28kg級</t>
  </si>
  <si>
    <t>小３・４女子の部 30kg級</t>
  </si>
  <si>
    <t>小３・４女子の部 33kg級</t>
  </si>
  <si>
    <t>小３・４女子の部 36kg級</t>
  </si>
  <si>
    <t>小３・４女子の部 40kg級</t>
  </si>
  <si>
    <t>小３・４女子の部 44kg級</t>
  </si>
  <si>
    <t>小３・４女子の部 +44kg級</t>
  </si>
  <si>
    <t>【小３・４女子】</t>
    <rPh sb="5" eb="7">
      <t>ジョシ</t>
    </rPh>
    <phoneticPr fontId="1"/>
  </si>
  <si>
    <t>【小５・６女子】</t>
    <rPh sb="5" eb="7">
      <t>ジョシ</t>
    </rPh>
    <phoneticPr fontId="1"/>
  </si>
  <si>
    <t>小５・６女子の部 28kg級</t>
  </si>
  <si>
    <t>小５・６女子の部 30kg級</t>
  </si>
  <si>
    <t>小５・６女子の部 33kg級</t>
  </si>
  <si>
    <t>小５・６女子の部 36kg級</t>
  </si>
  <si>
    <t>小５・６女子の部 40kg級</t>
  </si>
  <si>
    <t>小５・６女子の部 45kg級</t>
  </si>
  <si>
    <t>小５・６女子の部 49kg級</t>
  </si>
  <si>
    <t>小５・６女子の部 53kg級</t>
  </si>
  <si>
    <t>小５・６女子の部 58kg級</t>
  </si>
  <si>
    <t>小５・６女子の部 +58kg級</t>
  </si>
  <si>
    <t>近畿</t>
    <rPh sb="0" eb="2">
      <t>キンキ</t>
    </rPh>
    <phoneticPr fontId="1"/>
  </si>
  <si>
    <t>太朗</t>
    <rPh sb="0" eb="2">
      <t>タロウ</t>
    </rPh>
    <phoneticPr fontId="1"/>
  </si>
  <si>
    <t>きんき</t>
    <phoneticPr fontId="1"/>
  </si>
  <si>
    <t>たろう</t>
    <phoneticPr fontId="1"/>
  </si>
  <si>
    <t>小34</t>
    <rPh sb="0" eb="1">
      <t>ショウ</t>
    </rPh>
    <phoneticPr fontId="1"/>
  </si>
  <si>
    <t>小56</t>
    <rPh sb="0" eb="1">
      <t>ショウ</t>
    </rPh>
    <phoneticPr fontId="1"/>
  </si>
  <si>
    <t>個人_オーダー表 シート AO2～AQ6を変更</t>
    <rPh sb="21" eb="23">
      <t>ヘンコウ</t>
    </rPh>
    <phoneticPr fontId="1"/>
  </si>
  <si>
    <t>確認 シート　5人づつに太線に</t>
    <rPh sb="0" eb="2">
      <t>カクニン</t>
    </rPh>
    <rPh sb="8" eb="9">
      <t>ニン</t>
    </rPh>
    <rPh sb="12" eb="14">
      <t>フトセン</t>
    </rPh>
    <phoneticPr fontId="1"/>
  </si>
  <si>
    <t>20230815 変更</t>
    <rPh sb="9" eb="11">
      <t>ヘンコウ</t>
    </rPh>
    <phoneticPr fontId="1"/>
  </si>
  <si>
    <t>申込書・オーダー表・確認　共に20名エントリーに変更</t>
    <rPh sb="0" eb="3">
      <t>モウシコミショ</t>
    </rPh>
    <rPh sb="8" eb="9">
      <t>ヒョウ</t>
    </rPh>
    <rPh sb="10" eb="12">
      <t>カクニン</t>
    </rPh>
    <rPh sb="13" eb="14">
      <t>トモ</t>
    </rPh>
    <rPh sb="17" eb="18">
      <t>メイ</t>
    </rPh>
    <rPh sb="24" eb="26">
      <t>ヘンコウ</t>
    </rPh>
    <phoneticPr fontId="1"/>
  </si>
  <si>
    <t>都道府県選択を変更</t>
    <rPh sb="0" eb="4">
      <t>トドウフケン</t>
    </rPh>
    <rPh sb="4" eb="6">
      <t>センタク</t>
    </rPh>
    <rPh sb="7" eb="9">
      <t>ヘンコウ</t>
    </rPh>
    <phoneticPr fontId="1"/>
  </si>
  <si>
    <t>カテゴリー②</t>
  </si>
  <si>
    <t>01</t>
  </si>
  <si>
    <t>小34</t>
  </si>
  <si>
    <t>小56</t>
  </si>
  <si>
    <t>ふりがな</t>
    <phoneticPr fontId="1"/>
  </si>
  <si>
    <t>都道府県</t>
    <rPh sb="0" eb="4">
      <t>トドウフケン</t>
    </rPh>
    <phoneticPr fontId="1"/>
  </si>
  <si>
    <t>監督・コーチ01</t>
    <rPh sb="0" eb="2">
      <t>カントク</t>
    </rPh>
    <phoneticPr fontId="1"/>
  </si>
  <si>
    <t>監督・コーチ02</t>
    <rPh sb="0" eb="2">
      <t>カントク</t>
    </rPh>
    <phoneticPr fontId="1"/>
  </si>
  <si>
    <t>監督・コーチ03</t>
    <rPh sb="0" eb="2">
      <t>カントク</t>
    </rPh>
    <phoneticPr fontId="1"/>
  </si>
  <si>
    <t>監督・コーチ04</t>
    <rPh sb="0" eb="2">
      <t>カントク</t>
    </rPh>
    <phoneticPr fontId="1"/>
  </si>
  <si>
    <t>監督・コーチ05</t>
    <rPh sb="0" eb="2">
      <t>カントク</t>
    </rPh>
    <phoneticPr fontId="1"/>
  </si>
  <si>
    <t>監督・コーチ06</t>
    <rPh sb="0" eb="2">
      <t>カントク</t>
    </rPh>
    <phoneticPr fontId="1"/>
  </si>
  <si>
    <t>少年少女審判01</t>
    <rPh sb="0" eb="2">
      <t>ショウネン</t>
    </rPh>
    <rPh sb="2" eb="4">
      <t>ショウジョ</t>
    </rPh>
    <rPh sb="4" eb="6">
      <t>シンパン</t>
    </rPh>
    <phoneticPr fontId="1"/>
  </si>
  <si>
    <t>少年少女審判02</t>
    <rPh sb="0" eb="2">
      <t>ショウネン</t>
    </rPh>
    <rPh sb="2" eb="4">
      <t>ショウジョ</t>
    </rPh>
    <rPh sb="4" eb="6">
      <t>シンパン</t>
    </rPh>
    <phoneticPr fontId="1"/>
  </si>
  <si>
    <t>少年少女審判03</t>
    <rPh sb="0" eb="2">
      <t>ショウネン</t>
    </rPh>
    <rPh sb="2" eb="4">
      <t>ショウジョ</t>
    </rPh>
    <rPh sb="4" eb="6">
      <t>シンパン</t>
    </rPh>
    <phoneticPr fontId="1"/>
  </si>
  <si>
    <t>少年少女審判04</t>
    <rPh sb="0" eb="2">
      <t>ショウネン</t>
    </rPh>
    <rPh sb="2" eb="4">
      <t>ショウジョ</t>
    </rPh>
    <rPh sb="4" eb="6">
      <t>シンパン</t>
    </rPh>
    <phoneticPr fontId="1"/>
  </si>
  <si>
    <t>少年少女審判05</t>
    <rPh sb="0" eb="2">
      <t>ショウネン</t>
    </rPh>
    <rPh sb="2" eb="4">
      <t>ショウジョ</t>
    </rPh>
    <rPh sb="4" eb="6">
      <t>シンパン</t>
    </rPh>
    <phoneticPr fontId="1"/>
  </si>
  <si>
    <t>少年少女審判06</t>
    <rPh sb="0" eb="2">
      <t>ショウネン</t>
    </rPh>
    <rPh sb="2" eb="4">
      <t>ショウジョ</t>
    </rPh>
    <rPh sb="4" eb="6">
      <t>シンパン</t>
    </rPh>
    <phoneticPr fontId="1"/>
  </si>
  <si>
    <t>UWW01</t>
    <phoneticPr fontId="1"/>
  </si>
  <si>
    <t>UWW02</t>
  </si>
  <si>
    <t>UWW03</t>
  </si>
  <si>
    <t>UWW04</t>
  </si>
  <si>
    <t>UWW05</t>
  </si>
  <si>
    <t>UWW06</t>
  </si>
  <si>
    <t>ﾁｰﾑ略称</t>
    <rPh sb="3" eb="5">
      <t>リャクショウ</t>
    </rPh>
    <phoneticPr fontId="1"/>
  </si>
  <si>
    <t>入力を始める前にお読みください</t>
    <rPh sb="0" eb="2">
      <t>ニュウリョク</t>
    </rPh>
    <rPh sb="3" eb="4">
      <t>ハジ</t>
    </rPh>
    <rPh sb="6" eb="7">
      <t>マエ</t>
    </rPh>
    <rPh sb="9" eb="10">
      <t>ヨ</t>
    </rPh>
    <phoneticPr fontId="1"/>
  </si>
  <si>
    <t>①</t>
    <phoneticPr fontId="1"/>
  </si>
  <si>
    <t>②</t>
    <phoneticPr fontId="1"/>
  </si>
  <si>
    <t>21</t>
    <phoneticPr fontId="1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</si>
  <si>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</si>
  <si>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</si>
  <si>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</si>
  <si>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</si>
  <si>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</si>
  <si>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</si>
  <si>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</si>
  <si>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</si>
  <si>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</si>
  <si>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</si>
  <si>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</si>
  <si>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</si>
  <si>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</si>
  <si>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</si>
  <si>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</si>
  <si>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</si>
  <si>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</si>
  <si>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</si>
  <si>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</si>
  <si>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第３７回近畿少年少女レスリング選手権大会　参加申込書</t>
    <rPh sb="0" eb="1">
      <t>ダイ</t>
    </rPh>
    <rPh sb="3" eb="4">
      <t>カイ</t>
    </rPh>
    <rPh sb="4" eb="10">
      <t>キンキショウネンショウジョ</t>
    </rPh>
    <rPh sb="15" eb="18">
      <t>センシュケン</t>
    </rPh>
    <rPh sb="18" eb="20">
      <t>タイカイ</t>
    </rPh>
    <rPh sb="21" eb="23">
      <t>サンカ</t>
    </rPh>
    <rPh sb="23" eb="25">
      <t>モウシコミ</t>
    </rPh>
    <rPh sb="25" eb="26">
      <t>ショ</t>
    </rPh>
    <phoneticPr fontId="3"/>
  </si>
  <si>
    <t>【小１・２】</t>
    <rPh sb="1" eb="2">
      <t>ショウ</t>
    </rPh>
    <phoneticPr fontId="1"/>
  </si>
  <si>
    <t>小１・２の部 24kg級</t>
    <phoneticPr fontId="1"/>
  </si>
  <si>
    <t>小１・２の部 20kg級</t>
    <phoneticPr fontId="1"/>
  </si>
  <si>
    <t>小１・２の部 22kg級</t>
    <phoneticPr fontId="1"/>
  </si>
  <si>
    <t>小１・２の部 26kg級</t>
    <phoneticPr fontId="1"/>
  </si>
  <si>
    <t>小１・２の部 28kg級</t>
    <phoneticPr fontId="1"/>
  </si>
  <si>
    <t>小１・２の部 30kg級</t>
    <phoneticPr fontId="1"/>
  </si>
  <si>
    <t>小１・２の部 33kg級</t>
    <phoneticPr fontId="1"/>
  </si>
  <si>
    <t>小１・２の部 +33kg級</t>
    <phoneticPr fontId="1"/>
  </si>
  <si>
    <t>ES12</t>
    <phoneticPr fontId="1"/>
  </si>
  <si>
    <t>A</t>
    <phoneticPr fontId="1"/>
  </si>
  <si>
    <t>https://bccweb.bai.ne.jp/~azgc4401/index.html</t>
    <phoneticPr fontId="1"/>
  </si>
  <si>
    <t>20240316 変更</t>
    <rPh sb="9" eb="11">
      <t>ヘンコウ</t>
    </rPh>
    <phoneticPr fontId="1"/>
  </si>
  <si>
    <t>１年生・２年生部【20・22・24・26・28・30・33・+33kg】追加</t>
    <rPh sb="36" eb="38">
      <t>ツイカ</t>
    </rPh>
    <phoneticPr fontId="1"/>
  </si>
  <si>
    <t>ES12</t>
  </si>
  <si>
    <t>ES2</t>
  </si>
  <si>
    <t>ES2</t>
    <phoneticPr fontId="1"/>
  </si>
  <si>
    <t>小12</t>
    <rPh sb="0" eb="1">
      <t>ショウ</t>
    </rPh>
    <phoneticPr fontId="1"/>
  </si>
  <si>
    <t>小2</t>
    <rPh sb="0" eb="1">
      <t>ショウ</t>
    </rPh>
    <phoneticPr fontId="1"/>
  </si>
  <si>
    <t>追加</t>
    <rPh sb="0" eb="2">
      <t>ツイカ</t>
    </rPh>
    <phoneticPr fontId="1"/>
  </si>
  <si>
    <t>--</t>
    <phoneticPr fontId="1"/>
  </si>
  <si>
    <t>参加料変更</t>
    <rPh sb="0" eb="3">
      <t>サンカリョウ</t>
    </rPh>
    <rPh sb="3" eb="5">
      <t>ヘンコウ</t>
    </rPh>
    <phoneticPr fontId="1"/>
  </si>
  <si>
    <t>\2000 ⇒ \3000　変更</t>
    <rPh sb="14" eb="16">
      <t>ヘンコウ</t>
    </rPh>
    <phoneticPr fontId="1"/>
  </si>
  <si>
    <t>送信先は，</t>
    <rPh sb="0" eb="3">
      <t>ソウシンサキ</t>
    </rPh>
    <phoneticPr fontId="1"/>
  </si>
  <si>
    <t>kinki.jr.Wrestling@gmail.com</t>
    <phoneticPr fontId="1"/>
  </si>
  <si>
    <t>20240317 変更</t>
    <rPh sb="9" eb="11">
      <t>ヘンコウ</t>
    </rPh>
    <phoneticPr fontId="1"/>
  </si>
  <si>
    <t>申込用紙でカテゴリーの中学生を出ないようにした</t>
    <rPh sb="0" eb="4">
      <t>モウシコミヨウシ</t>
    </rPh>
    <rPh sb="11" eb="14">
      <t>チュウガクセイ</t>
    </rPh>
    <rPh sb="15" eb="16">
      <t>デ</t>
    </rPh>
    <phoneticPr fontId="1"/>
  </si>
  <si>
    <t>参加申込書①に入力してください</t>
    <rPh sb="0" eb="2">
      <t>サンカ</t>
    </rPh>
    <rPh sb="2" eb="5">
      <t>モウシコミショ</t>
    </rPh>
    <rPh sb="7" eb="9">
      <t>ニュウリョク</t>
    </rPh>
    <phoneticPr fontId="1"/>
  </si>
  <si>
    <t>参加申込書②に反映されます</t>
    <rPh sb="0" eb="2">
      <t>サンカ</t>
    </rPh>
    <rPh sb="2" eb="5">
      <t>モウシコミショ</t>
    </rPh>
    <rPh sb="7" eb="9">
      <t>ハンエイ</t>
    </rPh>
    <phoneticPr fontId="1"/>
  </si>
  <si>
    <t>印刷して，サインしたものは大会当日受付時に提出してください</t>
    <rPh sb="0" eb="2">
      <t>インサツ</t>
    </rPh>
    <rPh sb="13" eb="15">
      <t>タイカイ</t>
    </rPh>
    <rPh sb="15" eb="17">
      <t>トウジツ</t>
    </rPh>
    <rPh sb="17" eb="20">
      <t>ウケツケジ</t>
    </rPh>
    <rPh sb="21" eb="23">
      <t>テイシュツ</t>
    </rPh>
    <phoneticPr fontId="1"/>
  </si>
  <si>
    <t>ファイルは，提出期限までに下記のアドレスに送信してください</t>
    <rPh sb="6" eb="10">
      <t>テイシュツキゲン</t>
    </rPh>
    <rPh sb="13" eb="15">
      <t>カキ</t>
    </rPh>
    <rPh sb="21" eb="23">
      <t>ソウシン</t>
    </rPh>
    <phoneticPr fontId="1"/>
  </si>
  <si>
    <t>01.2024参加申込書　別紙２　【県_クラブ名】_20240316 .xlsx</t>
    <phoneticPr fontId="1"/>
  </si>
  <si>
    <t>ファイル名を以下のようにしてもらえるとありがたいです</t>
    <rPh sb="4" eb="5">
      <t>メイ</t>
    </rPh>
    <rPh sb="6" eb="8">
      <t>イカ</t>
    </rPh>
    <phoneticPr fontId="1"/>
  </si>
  <si>
    <t>送信後，だいたい１週間以内で確認が返ってきます</t>
    <rPh sb="0" eb="3">
      <t>ソウシンゴ</t>
    </rPh>
    <rPh sb="9" eb="13">
      <t>シュウカンイナイ</t>
    </rPh>
    <rPh sb="14" eb="16">
      <t>カクニン</t>
    </rPh>
    <rPh sb="17" eb="18">
      <t>カエ</t>
    </rPh>
    <phoneticPr fontId="1"/>
  </si>
  <si>
    <t>名前や階級，カテゴリーを確認してください</t>
    <rPh sb="0" eb="2">
      <t>ナマエ</t>
    </rPh>
    <rPh sb="3" eb="5">
      <t>カイキュウ</t>
    </rPh>
    <rPh sb="12" eb="14">
      <t>カクニン</t>
    </rPh>
    <phoneticPr fontId="1"/>
  </si>
  <si>
    <t>違う場合は，すぐに連絡をください</t>
    <rPh sb="0" eb="1">
      <t>チガ</t>
    </rPh>
    <rPh sb="2" eb="4">
      <t>バアイ</t>
    </rPh>
    <rPh sb="9" eb="11">
      <t>レンラク</t>
    </rPh>
    <phoneticPr fontId="1"/>
  </si>
  <si>
    <t>提出状況や連絡などは，下記のWebPageから確認できます</t>
    <rPh sb="0" eb="2">
      <t>テイシュツ</t>
    </rPh>
    <rPh sb="2" eb="4">
      <t>ジョウキョウ</t>
    </rPh>
    <rPh sb="5" eb="7">
      <t>レンラク</t>
    </rPh>
    <rPh sb="11" eb="13">
      <t>カキ</t>
    </rPh>
    <rPh sb="23" eb="25">
      <t>カクニン</t>
    </rPh>
    <phoneticPr fontId="1"/>
  </si>
  <si>
    <t>お手数をおかけしますがご協力をお願いします</t>
    <rPh sb="1" eb="3">
      <t>テスウ</t>
    </rPh>
    <rPh sb="12" eb="14">
      <t>キョウリョク</t>
    </rPh>
    <rPh sb="16" eb="17">
      <t>ネガ</t>
    </rPh>
    <phoneticPr fontId="1"/>
  </si>
  <si>
    <t>何かお困りの時は，代表：姫路（大体大）までお願いします</t>
    <rPh sb="0" eb="1">
      <t>ナニ</t>
    </rPh>
    <rPh sb="3" eb="4">
      <t>コマ</t>
    </rPh>
    <rPh sb="6" eb="7">
      <t>トキ</t>
    </rPh>
    <rPh sb="9" eb="11">
      <t>ダイヒョウ</t>
    </rPh>
    <rPh sb="12" eb="14">
      <t>ヒメジ</t>
    </rPh>
    <rPh sb="15" eb="18">
      <t>ダイタイダイ</t>
    </rPh>
    <rPh sb="22" eb="23">
      <t>ネガ</t>
    </rPh>
    <phoneticPr fontId="1"/>
  </si>
  <si>
    <t>全国グレコの下側にあります</t>
    <rPh sb="0" eb="2">
      <t>ゼンコク</t>
    </rPh>
    <rPh sb="6" eb="8">
      <t>シタガワ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</si>
</sst>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[&lt;=999]000;[&lt;=9999]000\-00;000\-0000"/>
    <numFmt numFmtId="178" formatCode="0.0"/>
    <numFmt numFmtId="179" formatCode="0.0&quot;kg&quot;"/>
    <numFmt numFmtId="180" formatCode="0.0_);[Red]\(0.0\)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HGS教科書体"/>
      <family val="1"/>
      <charset val="128"/>
    </font>
    <font>
      <b/>
      <sz val="16"/>
      <color theme="1"/>
      <name val="HGS教科書体"/>
      <family val="1"/>
      <charset val="128"/>
    </font>
    <font>
      <sz val="10"/>
      <color theme="1"/>
      <name val="HGS教科書体"/>
      <family val="1"/>
      <charset val="128"/>
    </font>
    <font>
      <b/>
      <sz val="10"/>
      <color theme="1"/>
      <name val="HGS教科書体"/>
      <family val="1"/>
      <charset val="128"/>
    </font>
    <font>
      <sz val="6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8"/>
      <color theme="1"/>
      <name val="HGS教科書体"/>
      <family val="1"/>
      <charset val="128"/>
    </font>
    <font>
      <sz val="12"/>
      <name val="HGS教科書体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HGS教科書体"/>
      <family val="1"/>
      <charset val="128"/>
    </font>
    <font>
      <b/>
      <sz val="12"/>
      <color theme="1"/>
      <name val="HGS教科書体"/>
      <family val="1"/>
      <charset val="128"/>
    </font>
    <font>
      <sz val="10.5"/>
      <color rgb="FF00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HGS教科書体"/>
      <family val="1"/>
      <charset val="128"/>
    </font>
    <font>
      <sz val="9"/>
      <name val="HGS教科書体"/>
      <family val="1"/>
      <charset val="128"/>
    </font>
    <font>
      <b/>
      <sz val="12"/>
      <color rgb="FFFF0000"/>
      <name val="HGS教科書体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4" fillId="0" borderId="0"/>
    <xf numFmtId="0" fontId="7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176" fontId="12" fillId="0" borderId="9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177" fontId="11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shrinkToFit="1"/>
    </xf>
    <xf numFmtId="0" fontId="14" fillId="0" borderId="12" xfId="0" applyFont="1" applyBorder="1" applyAlignment="1">
      <alignment horizontal="left" vertical="center" shrinkToFit="1"/>
    </xf>
    <xf numFmtId="0" fontId="11" fillId="0" borderId="10" xfId="0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14" fillId="0" borderId="15" xfId="0" applyFont="1" applyBorder="1" applyAlignment="1">
      <alignment horizontal="left" vertical="center" shrinkToFit="1"/>
    </xf>
    <xf numFmtId="0" fontId="9" fillId="0" borderId="5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9" fillId="0" borderId="0" xfId="0" quotePrefix="1" applyFont="1">
      <alignment vertical="center"/>
    </xf>
    <xf numFmtId="0" fontId="16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49" fontId="16" fillId="0" borderId="0" xfId="2" applyNumberFormat="1" applyFont="1" applyAlignment="1">
      <alignment vertical="top"/>
    </xf>
    <xf numFmtId="0" fontId="9" fillId="0" borderId="0" xfId="3" applyFont="1" applyAlignment="1">
      <alignment vertical="top"/>
    </xf>
    <xf numFmtId="0" fontId="16" fillId="2" borderId="0" xfId="2" applyFont="1" applyFill="1"/>
    <xf numFmtId="49" fontId="16" fillId="2" borderId="0" xfId="2" applyNumberFormat="1" applyFont="1" applyFill="1"/>
    <xf numFmtId="0" fontId="16" fillId="0" borderId="0" xfId="2" applyFont="1"/>
    <xf numFmtId="0" fontId="16" fillId="2" borderId="0" xfId="4" applyFont="1" applyFill="1">
      <alignment vertical="center"/>
    </xf>
    <xf numFmtId="0" fontId="14" fillId="2" borderId="0" xfId="4" applyFont="1" applyFill="1">
      <alignment vertical="center"/>
    </xf>
    <xf numFmtId="0" fontId="16" fillId="2" borderId="0" xfId="4" applyFont="1" applyFill="1" applyAlignment="1" applyProtection="1">
      <alignment vertical="center" shrinkToFit="1"/>
      <protection locked="0"/>
    </xf>
    <xf numFmtId="49" fontId="16" fillId="0" borderId="0" xfId="2" applyNumberFormat="1" applyFont="1"/>
    <xf numFmtId="0" fontId="17" fillId="0" borderId="0" xfId="5">
      <alignment vertical="center"/>
    </xf>
    <xf numFmtId="0" fontId="19" fillId="0" borderId="5" xfId="0" applyFont="1" applyBorder="1" applyAlignment="1">
      <alignment vertical="center" shrinkToFit="1"/>
    </xf>
    <xf numFmtId="179" fontId="19" fillId="0" borderId="20" xfId="0" applyNumberFormat="1" applyFont="1" applyBorder="1" applyAlignment="1">
      <alignment vertical="center" shrinkToFit="1"/>
    </xf>
    <xf numFmtId="0" fontId="19" fillId="0" borderId="21" xfId="0" applyFont="1" applyBorder="1" applyAlignment="1">
      <alignment vertical="center" shrinkToFit="1"/>
    </xf>
    <xf numFmtId="179" fontId="19" fillId="0" borderId="22" xfId="0" applyNumberFormat="1" applyFont="1" applyBorder="1" applyAlignment="1">
      <alignment vertical="center" shrinkToFit="1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19" fillId="0" borderId="29" xfId="0" applyFont="1" applyBorder="1" applyAlignment="1">
      <alignment vertical="center" shrinkToFit="1"/>
    </xf>
    <xf numFmtId="179" fontId="19" fillId="0" borderId="30" xfId="0" applyNumberFormat="1" applyFont="1" applyBorder="1" applyAlignment="1">
      <alignment vertical="center" shrinkToFit="1"/>
    </xf>
    <xf numFmtId="0" fontId="9" fillId="0" borderId="31" xfId="0" applyFont="1" applyBorder="1">
      <alignment vertical="center"/>
    </xf>
    <xf numFmtId="0" fontId="19" fillId="0" borderId="32" xfId="0" applyFont="1" applyBorder="1" applyAlignment="1">
      <alignment vertical="center" shrinkToFit="1"/>
    </xf>
    <xf numFmtId="0" fontId="19" fillId="0" borderId="33" xfId="0" applyFont="1" applyBorder="1" applyAlignment="1">
      <alignment vertical="center" shrinkToFit="1"/>
    </xf>
    <xf numFmtId="0" fontId="19" fillId="0" borderId="34" xfId="0" applyFont="1" applyBorder="1" applyAlignment="1">
      <alignment vertical="center" shrinkToFit="1"/>
    </xf>
    <xf numFmtId="0" fontId="9" fillId="0" borderId="35" xfId="0" applyFont="1" applyBorder="1" applyAlignment="1">
      <alignment horizontal="center" vertical="center"/>
    </xf>
    <xf numFmtId="22" fontId="9" fillId="0" borderId="0" xfId="0" applyNumberFormat="1" applyFo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center" vertical="center" shrinkToFit="1"/>
    </xf>
    <xf numFmtId="0" fontId="16" fillId="0" borderId="38" xfId="2" applyFont="1" applyBorder="1"/>
    <xf numFmtId="0" fontId="16" fillId="0" borderId="39" xfId="2" applyFont="1" applyBorder="1"/>
    <xf numFmtId="0" fontId="16" fillId="0" borderId="40" xfId="2" applyFont="1" applyBorder="1"/>
    <xf numFmtId="0" fontId="16" fillId="0" borderId="41" xfId="2" applyFont="1" applyBorder="1"/>
    <xf numFmtId="0" fontId="16" fillId="0" borderId="42" xfId="2" applyFont="1" applyBorder="1"/>
    <xf numFmtId="0" fontId="16" fillId="0" borderId="43" xfId="2" applyFont="1" applyBorder="1"/>
    <xf numFmtId="0" fontId="16" fillId="0" borderId="44" xfId="2" applyFont="1" applyBorder="1"/>
    <xf numFmtId="0" fontId="16" fillId="0" borderId="45" xfId="2" applyFont="1" applyBorder="1"/>
    <xf numFmtId="0" fontId="9" fillId="3" borderId="0" xfId="0" applyFont="1" applyFill="1">
      <alignment vertical="center"/>
    </xf>
    <xf numFmtId="180" fontId="16" fillId="2" borderId="0" xfId="2" applyNumberFormat="1" applyFont="1" applyFill="1"/>
    <xf numFmtId="178" fontId="16" fillId="2" borderId="0" xfId="2" applyNumberFormat="1" applyFont="1" applyFill="1"/>
    <xf numFmtId="0" fontId="9" fillId="0" borderId="46" xfId="0" applyFont="1" applyBorder="1">
      <alignment vertical="center"/>
    </xf>
    <xf numFmtId="0" fontId="19" fillId="0" borderId="47" xfId="0" applyFont="1" applyBorder="1" applyAlignment="1">
      <alignment vertical="center" shrinkToFit="1"/>
    </xf>
    <xf numFmtId="0" fontId="19" fillId="0" borderId="48" xfId="0" applyFont="1" applyBorder="1" applyAlignment="1">
      <alignment vertical="center" shrinkToFit="1"/>
    </xf>
    <xf numFmtId="179" fontId="19" fillId="0" borderId="49" xfId="0" applyNumberFormat="1" applyFont="1" applyBorder="1" applyAlignment="1">
      <alignment vertical="center" shrinkToFit="1"/>
    </xf>
    <xf numFmtId="0" fontId="9" fillId="0" borderId="50" xfId="0" applyFont="1" applyBorder="1">
      <alignment vertical="center"/>
    </xf>
    <xf numFmtId="0" fontId="19" fillId="0" borderId="51" xfId="0" applyFont="1" applyBorder="1" applyAlignment="1">
      <alignment vertical="center" shrinkToFit="1"/>
    </xf>
    <xf numFmtId="0" fontId="19" fillId="0" borderId="52" xfId="0" applyFont="1" applyBorder="1" applyAlignment="1">
      <alignment vertical="center" shrinkToFit="1"/>
    </xf>
    <xf numFmtId="179" fontId="19" fillId="0" borderId="53" xfId="0" applyNumberFormat="1" applyFont="1" applyBorder="1" applyAlignment="1">
      <alignment vertical="center" shrinkToFit="1"/>
    </xf>
    <xf numFmtId="0" fontId="9" fillId="0" borderId="54" xfId="0" applyFont="1" applyBorder="1">
      <alignment vertical="center"/>
    </xf>
    <xf numFmtId="0" fontId="19" fillId="0" borderId="36" xfId="0" applyFont="1" applyBorder="1" applyAlignment="1">
      <alignment vertical="center" shrinkToFit="1"/>
    </xf>
    <xf numFmtId="0" fontId="19" fillId="0" borderId="55" xfId="0" applyFont="1" applyBorder="1" applyAlignment="1">
      <alignment vertical="center" shrinkToFit="1"/>
    </xf>
    <xf numFmtId="179" fontId="19" fillId="0" borderId="56" xfId="0" applyNumberFormat="1" applyFont="1" applyBorder="1" applyAlignment="1">
      <alignment vertical="center" shrinkToFit="1"/>
    </xf>
    <xf numFmtId="0" fontId="9" fillId="0" borderId="57" xfId="0" applyFont="1" applyBorder="1">
      <alignment vertical="center"/>
    </xf>
    <xf numFmtId="0" fontId="22" fillId="0" borderId="0" xfId="0" applyFont="1" applyAlignment="1"/>
    <xf numFmtId="0" fontId="22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6" fillId="4" borderId="0" xfId="2" applyFont="1" applyFill="1"/>
    <xf numFmtId="0" fontId="11" fillId="5" borderId="5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176" fontId="12" fillId="5" borderId="9" xfId="0" applyNumberFormat="1" applyFont="1" applyFill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shrinkToFit="1"/>
    </xf>
    <xf numFmtId="0" fontId="24" fillId="0" borderId="38" xfId="2" applyFont="1" applyBorder="1"/>
    <xf numFmtId="0" fontId="24" fillId="0" borderId="39" xfId="2" applyFont="1" applyBorder="1"/>
    <xf numFmtId="0" fontId="24" fillId="0" borderId="40" xfId="2" applyFont="1" applyBorder="1"/>
    <xf numFmtId="0" fontId="24" fillId="0" borderId="41" xfId="2" applyFont="1" applyBorder="1"/>
    <xf numFmtId="0" fontId="24" fillId="0" borderId="0" xfId="2" applyFont="1"/>
    <xf numFmtId="0" fontId="24" fillId="0" borderId="42" xfId="2" applyFont="1" applyBorder="1"/>
    <xf numFmtId="0" fontId="16" fillId="0" borderId="0" xfId="2" quotePrefix="1" applyFont="1"/>
    <xf numFmtId="0" fontId="23" fillId="4" borderId="0" xfId="2" applyFont="1" applyFill="1" applyAlignment="1">
      <alignment horizontal="center" vertical="center" shrinkToFit="1"/>
    </xf>
    <xf numFmtId="0" fontId="8" fillId="0" borderId="0" xfId="4">
      <alignment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178" fontId="11" fillId="0" borderId="9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177" fontId="12" fillId="0" borderId="8" xfId="0" applyNumberFormat="1" applyFont="1" applyBorder="1" applyAlignment="1">
      <alignment horizontal="center" vertical="center" shrinkToFit="1"/>
    </xf>
    <xf numFmtId="177" fontId="12" fillId="0" borderId="10" xfId="0" applyNumberFormat="1" applyFont="1" applyBorder="1" applyAlignment="1">
      <alignment horizontal="center" vertical="center" shrinkToFit="1"/>
    </xf>
    <xf numFmtId="178" fontId="11" fillId="2" borderId="8" xfId="0" applyNumberFormat="1" applyFont="1" applyFill="1" applyBorder="1" applyAlignment="1">
      <alignment horizontal="center" vertical="center" shrinkToFit="1"/>
    </xf>
    <xf numFmtId="178" fontId="11" fillId="2" borderId="9" xfId="0" applyNumberFormat="1" applyFont="1" applyFill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176" fontId="12" fillId="0" borderId="9" xfId="0" applyNumberFormat="1" applyFont="1" applyBorder="1" applyAlignment="1">
      <alignment horizontal="center" vertical="center" shrinkToFit="1"/>
    </xf>
    <xf numFmtId="176" fontId="12" fillId="0" borderId="10" xfId="0" applyNumberFormat="1" applyFont="1" applyBorder="1" applyAlignment="1">
      <alignment horizontal="center" vertical="center" shrinkToFit="1"/>
    </xf>
    <xf numFmtId="56" fontId="11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3" fillId="5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6" fontId="12" fillId="5" borderId="8" xfId="0" applyNumberFormat="1" applyFont="1" applyFill="1" applyBorder="1" applyAlignment="1">
      <alignment horizontal="center" vertical="center" shrinkToFit="1"/>
    </xf>
    <xf numFmtId="176" fontId="12" fillId="5" borderId="9" xfId="0" applyNumberFormat="1" applyFont="1" applyFill="1" applyBorder="1" applyAlignment="1">
      <alignment horizontal="center" vertical="center" shrinkToFit="1"/>
    </xf>
    <xf numFmtId="176" fontId="12" fillId="5" borderId="10" xfId="0" applyNumberFormat="1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177" fontId="12" fillId="5" borderId="8" xfId="0" applyNumberFormat="1" applyFont="1" applyFill="1" applyBorder="1" applyAlignment="1">
      <alignment horizontal="center" vertical="center" shrinkToFit="1"/>
    </xf>
    <xf numFmtId="177" fontId="12" fillId="5" borderId="10" xfId="0" applyNumberFormat="1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left" vertical="center" shrinkToFit="1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6">
    <cellStyle name="ハイパーリンク" xfId="5" builtinId="8"/>
    <cellStyle name="標準" xfId="0" builtinId="0"/>
    <cellStyle name="標準 2" xfId="1" xr:uid="{00000000-0005-0000-0000-000002000000}"/>
    <cellStyle name="標準 2 2" xfId="2" xr:uid="{00000000-0005-0000-0000-000003000000}"/>
    <cellStyle name="標準 2 3" xfId="3" xr:uid="{00000000-0005-0000-0000-000004000000}"/>
    <cellStyle name="標準 2 3 2" xfId="4" xr:uid="{00000000-0005-0000-0000-000005000000}"/>
  </cellStyles>
  <dxfs count="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53340</xdr:rowOff>
    </xdr:from>
    <xdr:to>
      <xdr:col>9</xdr:col>
      <xdr:colOff>138773</xdr:colOff>
      <xdr:row>53</xdr:row>
      <xdr:rowOff>100673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8740673-ADB7-D355-9FD2-F5A6DC76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653540"/>
          <a:ext cx="2333333" cy="23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5</xdr:row>
      <xdr:rowOff>66674</xdr:rowOff>
    </xdr:from>
    <xdr:to>
      <xdr:col>49</xdr:col>
      <xdr:colOff>31396</xdr:colOff>
      <xdr:row>9</xdr:row>
      <xdr:rowOff>190499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7CFFE64-09FE-2D96-66ED-2236F0AC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1257299"/>
          <a:ext cx="13194947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142875</xdr:colOff>
      <xdr:row>1</xdr:row>
      <xdr:rowOff>152400</xdr:rowOff>
    </xdr:from>
    <xdr:to>
      <xdr:col>35</xdr:col>
      <xdr:colOff>219075</xdr:colOff>
      <xdr:row>5</xdr:row>
      <xdr:rowOff>9525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422FF6E-C9C9-1FFC-9964-46497FA32FFD}"/>
            </a:ext>
          </a:extLst>
        </xdr:cNvPr>
        <xdr:cNvSpPr/>
      </xdr:nvSpPr>
      <xdr:spPr>
        <a:xfrm>
          <a:off x="7324725" y="390525"/>
          <a:ext cx="2562225" cy="809625"/>
        </a:xfrm>
        <a:prstGeom prst="wedgeRoundRectCallout">
          <a:avLst>
            <a:gd name="adj1" fmla="val -26037"/>
            <a:gd name="adj2" fmla="val 6955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略称は，タイマー表示やパンフレットに使うかもしれません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16</xdr:col>
      <xdr:colOff>76200</xdr:colOff>
      <xdr:row>13</xdr:row>
      <xdr:rowOff>228600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16108E42-7EBF-4F0F-945C-7E67346CD3D4}"/>
            </a:ext>
          </a:extLst>
        </xdr:cNvPr>
        <xdr:cNvSpPr/>
      </xdr:nvSpPr>
      <xdr:spPr>
        <a:xfrm>
          <a:off x="1933575" y="2381250"/>
          <a:ext cx="2562225" cy="942975"/>
        </a:xfrm>
        <a:prstGeom prst="wedgeRoundRectCallout">
          <a:avLst>
            <a:gd name="adj1" fmla="val -49829"/>
            <a:gd name="adj2" fmla="val -7397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代表者の 郵便番号と住所</a:t>
          </a:r>
          <a:endParaRPr kumimoji="1" lang="en-US" altLang="ja-JP" sz="1100"/>
        </a:p>
        <a:p>
          <a:pPr algn="l"/>
          <a:r>
            <a:rPr kumimoji="1" lang="ja-JP" altLang="en-US" sz="1100"/>
            <a:t>　電話番号は，携帯の電話番号を</a:t>
          </a:r>
          <a:endParaRPr kumimoji="1" lang="en-US" altLang="ja-JP" sz="1100"/>
        </a:p>
        <a:p>
          <a:pPr algn="l"/>
          <a:r>
            <a:rPr kumimoji="1" lang="ja-JP" altLang="en-US" sz="1100"/>
            <a:t>　お願いします</a:t>
          </a:r>
        </a:p>
      </xdr:txBody>
    </xdr:sp>
    <xdr:clientData/>
  </xdr:twoCellAnchor>
  <xdr:twoCellAnchor>
    <xdr:from>
      <xdr:col>27</xdr:col>
      <xdr:colOff>123825</xdr:colOff>
      <xdr:row>23</xdr:row>
      <xdr:rowOff>85726</xdr:rowOff>
    </xdr:from>
    <xdr:to>
      <xdr:col>36</xdr:col>
      <xdr:colOff>200025</xdr:colOff>
      <xdr:row>27</xdr:row>
      <xdr:rowOff>133350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422C0A1-C6AF-4507-BA94-DAB44042394E}"/>
            </a:ext>
          </a:extLst>
        </xdr:cNvPr>
        <xdr:cNvSpPr/>
      </xdr:nvSpPr>
      <xdr:spPr>
        <a:xfrm>
          <a:off x="7581900" y="5562601"/>
          <a:ext cx="2562225" cy="1000124"/>
        </a:xfrm>
        <a:prstGeom prst="wedgeRoundRectCallout">
          <a:avLst>
            <a:gd name="adj1" fmla="val -26780"/>
            <a:gd name="adj2" fmla="val -7985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クリックすると右に▽が出ます</a:t>
          </a:r>
          <a:endParaRPr kumimoji="1" lang="en-US" altLang="ja-JP" sz="1100"/>
        </a:p>
        <a:p>
          <a:pPr algn="l"/>
          <a:r>
            <a:rPr kumimoji="1" lang="ja-JP" altLang="en-US" sz="1100"/>
            <a:t>それをクリックして，選択してください</a:t>
          </a:r>
        </a:p>
      </xdr:txBody>
    </xdr:sp>
    <xdr:clientData/>
  </xdr:twoCellAnchor>
  <xdr:twoCellAnchor>
    <xdr:from>
      <xdr:col>40</xdr:col>
      <xdr:colOff>0</xdr:colOff>
      <xdr:row>10</xdr:row>
      <xdr:rowOff>0</xdr:rowOff>
    </xdr:from>
    <xdr:to>
      <xdr:col>49</xdr:col>
      <xdr:colOff>76200</xdr:colOff>
      <xdr:row>13</xdr:row>
      <xdr:rowOff>95250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4ADA3085-9DE3-4C71-90FE-CF19F7484202}"/>
            </a:ext>
          </a:extLst>
        </xdr:cNvPr>
        <xdr:cNvSpPr/>
      </xdr:nvSpPr>
      <xdr:spPr>
        <a:xfrm>
          <a:off x="11049000" y="2381250"/>
          <a:ext cx="2562225" cy="809625"/>
        </a:xfrm>
        <a:prstGeom prst="wedgeRoundRectCallout">
          <a:avLst>
            <a:gd name="adj1" fmla="val -15257"/>
            <a:gd name="adj2" fmla="val -12455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出場選手数を入力してください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名簿入力数が右に出ます</a:t>
          </a:r>
        </a:p>
      </xdr:txBody>
    </xdr:sp>
    <xdr:clientData/>
  </xdr:twoCellAnchor>
  <xdr:twoCellAnchor editAs="oneCell">
    <xdr:from>
      <xdr:col>0</xdr:col>
      <xdr:colOff>276224</xdr:colOff>
      <xdr:row>15</xdr:row>
      <xdr:rowOff>0</xdr:rowOff>
    </xdr:from>
    <xdr:to>
      <xdr:col>49</xdr:col>
      <xdr:colOff>165918</xdr:colOff>
      <xdr:row>22</xdr:row>
      <xdr:rowOff>219075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37A8457-548C-C218-F477-EF968ED8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3571875"/>
          <a:ext cx="13424719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14</xdr:col>
      <xdr:colOff>76200</xdr:colOff>
      <xdr:row>28</xdr:row>
      <xdr:rowOff>19050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95A26FBB-DF86-4F57-AF91-95741F58F403}"/>
            </a:ext>
          </a:extLst>
        </xdr:cNvPr>
        <xdr:cNvSpPr/>
      </xdr:nvSpPr>
      <xdr:spPr>
        <a:xfrm>
          <a:off x="1381125" y="5715000"/>
          <a:ext cx="2562225" cy="971550"/>
        </a:xfrm>
        <a:prstGeom prst="wedgeRoundRectCallout">
          <a:avLst>
            <a:gd name="adj1" fmla="val -4476"/>
            <a:gd name="adj2" fmla="val -10338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空白など入れずに入力してください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長い名前の時は小さくなりますが気にしないでください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228599</xdr:colOff>
      <xdr:row>23</xdr:row>
      <xdr:rowOff>133350</xdr:rowOff>
    </xdr:from>
    <xdr:to>
      <xdr:col>49</xdr:col>
      <xdr:colOff>28574</xdr:colOff>
      <xdr:row>25</xdr:row>
      <xdr:rowOff>209550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855DA7A0-3982-4BD5-9B58-FA97FDF505C6}"/>
            </a:ext>
          </a:extLst>
        </xdr:cNvPr>
        <xdr:cNvSpPr/>
      </xdr:nvSpPr>
      <xdr:spPr>
        <a:xfrm>
          <a:off x="11001374" y="5610225"/>
          <a:ext cx="2562225" cy="552450"/>
        </a:xfrm>
        <a:prstGeom prst="wedgeRoundRectCallout">
          <a:avLst>
            <a:gd name="adj1" fmla="val -26780"/>
            <a:gd name="adj2" fmla="val -7985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自署でサインしてください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249554</xdr:colOff>
      <xdr:row>36</xdr:row>
      <xdr:rowOff>95250</xdr:rowOff>
    </xdr:from>
    <xdr:to>
      <xdr:col>5</xdr:col>
      <xdr:colOff>552449</xdr:colOff>
      <xdr:row>40</xdr:row>
      <xdr:rowOff>123825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A0899DC-BA3E-FF2D-9A40-69DF3426B463}"/>
            </a:ext>
          </a:extLst>
        </xdr:cNvPr>
        <xdr:cNvSpPr/>
      </xdr:nvSpPr>
      <xdr:spPr>
        <a:xfrm>
          <a:off x="2916554" y="3276600"/>
          <a:ext cx="969645" cy="714375"/>
        </a:xfrm>
        <a:prstGeom prst="wedgeRoundRectCallout">
          <a:avLst>
            <a:gd name="adj1" fmla="val -147968"/>
            <a:gd name="adj2" fmla="val -6105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</a:t>
          </a:r>
          <a:endParaRPr kumimoji="1" lang="en-US" altLang="ja-JP" sz="1100"/>
        </a:p>
        <a:p>
          <a:pPr algn="l"/>
          <a:r>
            <a:rPr kumimoji="1" lang="en-US" altLang="ja-JP" sz="1100"/>
            <a:t>ES56</a:t>
          </a:r>
          <a:r>
            <a:rPr kumimoji="1" lang="ja-JP" altLang="en-US" sz="1100"/>
            <a:t>に</a:t>
          </a:r>
        </a:p>
      </xdr:txBody>
    </xdr:sp>
    <xdr:clientData/>
  </xdr:twoCellAnchor>
  <xdr:twoCellAnchor>
    <xdr:from>
      <xdr:col>4</xdr:col>
      <xdr:colOff>163830</xdr:colOff>
      <xdr:row>26</xdr:row>
      <xdr:rowOff>163830</xdr:rowOff>
    </xdr:from>
    <xdr:to>
      <xdr:col>5</xdr:col>
      <xdr:colOff>478155</xdr:colOff>
      <xdr:row>29</xdr:row>
      <xdr:rowOff>34290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97326C6-205F-408B-89BF-FA9B7F4F40DB}"/>
            </a:ext>
          </a:extLst>
        </xdr:cNvPr>
        <xdr:cNvSpPr/>
      </xdr:nvSpPr>
      <xdr:spPr>
        <a:xfrm>
          <a:off x="2830830" y="1554480"/>
          <a:ext cx="981075" cy="422910"/>
        </a:xfrm>
        <a:prstGeom prst="wedgeRoundRectCallout">
          <a:avLst>
            <a:gd name="adj1" fmla="val -80943"/>
            <a:gd name="adj2" fmla="val 12928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変更</a:t>
          </a:r>
          <a:endParaRPr kumimoji="1" lang="en-US" altLang="ja-JP" sz="600"/>
        </a:p>
        <a:p>
          <a:pPr algn="l"/>
          <a:r>
            <a:rPr kumimoji="1" lang="ja-JP" altLang="en-US" sz="600"/>
            <a:t>小数第</a:t>
          </a:r>
          <a:r>
            <a:rPr kumimoji="1" lang="en-US" altLang="ja-JP" sz="600"/>
            <a:t>1</a:t>
          </a:r>
          <a:r>
            <a:rPr kumimoji="1" lang="ja-JP" altLang="en-US" sz="600"/>
            <a:t>位まで表示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874773\Documents\29&#65434;&#65405;&#65432;&#65437;&#65400;&#65438;\H30&#20840;&#22269;&#32207;&#20307;(&#65405;&#65402;&#65393;&#65404;&#65392;&#65412;)\&#20491;&#20154;&#23550;&#25239;&#25126;\30&#20840;&#22269;&#32207;&#20307;(&#65405;&#65402;&#65393;&#65404;&#65392;&#65412;)&#26087;&#65408;&#65394;&#65420;&#65439;&#29256;\&#23398;&#26657;&#23550;&#25239;&#25126;\&#21508;&#26657;&#65397;&#65392;&#65408;&#65438;&#6539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7\19&#26032;&#20154;&#25126;\&#65298;&#65296;&#65296;&#65303;&#22269;&#20307;&#20104;&#36984;&#32068;&#12415;&#21512;&#12431;&#123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_&#20534;&#27005;&#37096;\013.&#12392;&#12397;&#12420;&#12414;_&#20534;&#27005;&#37096;\03.&#12524;&#12473;&#12522;&#12531;&#12464;&#37096;\03.&#20840;&#22269;\08.&#65394;&#65437;&#65408;&#65392;&#65418;&#65394;\2018%20&#19977;&#37325;\&#23398;&#26657;&#23550;&#25239;&#25126;(&#32080;&#26524;&#20837;&#21147;&#28168;)\&#65313;-00_&#24179;&#25104;30&#24180;&#24230;&#23398;&#26657;&#23550;&#25239;&#25126;_&#65405;&#65402;&#65393;&#65404;&#65392;&#65412;_&#25918;&#36865;&#21407;&#31295;_&#65420;&#65439;&#65435;&#65412;&#65402;&#65433;&#65404;&#65392;&#654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ｵｰﾀﾞｰ表"/>
      <sheetName val="対戦一覧表（試合結果表）"/>
      <sheetName val="名簿（学校対抗）"/>
      <sheetName val="リスト学校対抗"/>
    </sheetNames>
    <sheetDataSet>
      <sheetData sheetId="0"/>
      <sheetData sheetId="1"/>
      <sheetData sheetId="2"/>
      <sheetData sheetId="3">
        <row r="1">
          <cell r="A1" t="str">
            <v xml:space="preserve">1-1 </v>
          </cell>
          <cell r="B1" t="str">
            <v>第1マット</v>
          </cell>
          <cell r="C1" t="str">
            <v>1回戦</v>
          </cell>
        </row>
        <row r="2">
          <cell r="A2" t="str">
            <v>1-2</v>
          </cell>
          <cell r="B2" t="str">
            <v>第2マット</v>
          </cell>
          <cell r="C2" t="str">
            <v>2回戦</v>
          </cell>
        </row>
        <row r="3">
          <cell r="A3" t="str">
            <v>1-3</v>
          </cell>
          <cell r="B3" t="str">
            <v>第3マット</v>
          </cell>
          <cell r="C3" t="str">
            <v>3回戦</v>
          </cell>
        </row>
        <row r="4">
          <cell r="A4" t="str">
            <v>1-4</v>
          </cell>
          <cell r="B4" t="str">
            <v>第4マット</v>
          </cell>
          <cell r="C4" t="str">
            <v>準々決勝</v>
          </cell>
        </row>
        <row r="5">
          <cell r="A5" t="str">
            <v>1-5</v>
          </cell>
          <cell r="C5" t="str">
            <v>準決勝</v>
          </cell>
        </row>
        <row r="6">
          <cell r="A6" t="str">
            <v>1-6</v>
          </cell>
          <cell r="C6" t="str">
            <v>決勝</v>
          </cell>
        </row>
        <row r="7">
          <cell r="A7" t="str">
            <v>1-7</v>
          </cell>
        </row>
        <row r="8">
          <cell r="A8" t="str">
            <v>1-8</v>
          </cell>
        </row>
        <row r="9">
          <cell r="A9" t="str">
            <v>1-9</v>
          </cell>
        </row>
        <row r="10">
          <cell r="A10" t="str">
            <v>1-10</v>
          </cell>
        </row>
        <row r="11">
          <cell r="A11" t="str">
            <v>1-11</v>
          </cell>
        </row>
        <row r="12">
          <cell r="A12" t="str">
            <v>1-12</v>
          </cell>
        </row>
        <row r="13">
          <cell r="A13" t="str">
            <v>1-13</v>
          </cell>
        </row>
        <row r="14">
          <cell r="A14" t="str">
            <v>2-1</v>
          </cell>
        </row>
        <row r="15">
          <cell r="A15" t="str">
            <v>2-2</v>
          </cell>
        </row>
        <row r="16">
          <cell r="A16" t="str">
            <v>2-3</v>
          </cell>
        </row>
        <row r="17">
          <cell r="A17" t="str">
            <v>2-4</v>
          </cell>
        </row>
        <row r="18">
          <cell r="A18" t="str">
            <v>2-5</v>
          </cell>
        </row>
        <row r="19">
          <cell r="A19" t="str">
            <v>2-6</v>
          </cell>
        </row>
        <row r="20">
          <cell r="A20" t="str">
            <v>2-7</v>
          </cell>
        </row>
        <row r="21">
          <cell r="A21" t="str">
            <v>2-8</v>
          </cell>
        </row>
        <row r="22">
          <cell r="A22" t="str">
            <v>2-9</v>
          </cell>
        </row>
        <row r="23">
          <cell r="A23" t="str">
            <v>2-10</v>
          </cell>
        </row>
        <row r="24">
          <cell r="A24" t="str">
            <v>2-11</v>
          </cell>
        </row>
        <row r="25">
          <cell r="A25" t="str">
            <v>2-12</v>
          </cell>
        </row>
        <row r="26">
          <cell r="A26" t="str">
            <v>3-1</v>
          </cell>
        </row>
        <row r="27">
          <cell r="A27" t="str">
            <v>3-2</v>
          </cell>
        </row>
        <row r="28">
          <cell r="A28" t="str">
            <v>3-3</v>
          </cell>
        </row>
        <row r="29">
          <cell r="A29" t="str">
            <v>3-4</v>
          </cell>
        </row>
        <row r="30">
          <cell r="A30" t="str">
            <v>3-5</v>
          </cell>
        </row>
        <row r="31">
          <cell r="A31" t="str">
            <v>3-6</v>
          </cell>
        </row>
        <row r="32">
          <cell r="A32" t="str">
            <v>3-7</v>
          </cell>
        </row>
        <row r="33">
          <cell r="A33" t="str">
            <v>3-8</v>
          </cell>
        </row>
        <row r="34">
          <cell r="A34" t="str">
            <v>3-9</v>
          </cell>
        </row>
        <row r="35">
          <cell r="A35" t="str">
            <v>3-10</v>
          </cell>
        </row>
        <row r="36">
          <cell r="A36" t="str">
            <v>3-11</v>
          </cell>
        </row>
        <row r="37">
          <cell r="A37" t="str">
            <v>4-1</v>
          </cell>
        </row>
        <row r="38">
          <cell r="A38" t="str">
            <v>4-2</v>
          </cell>
        </row>
        <row r="39">
          <cell r="A39" t="str">
            <v>4-3</v>
          </cell>
        </row>
        <row r="40">
          <cell r="A40" t="str">
            <v>4-4</v>
          </cell>
        </row>
        <row r="41">
          <cell r="A41" t="str">
            <v>4-5</v>
          </cell>
        </row>
        <row r="42">
          <cell r="A42" t="str">
            <v>4-6</v>
          </cell>
        </row>
        <row r="43">
          <cell r="A43" t="str">
            <v>4-7</v>
          </cell>
        </row>
        <row r="44">
          <cell r="A44" t="str">
            <v>4-8</v>
          </cell>
        </row>
        <row r="45">
          <cell r="A45" t="str">
            <v>4-9</v>
          </cell>
        </row>
        <row r="46">
          <cell r="A46" t="str">
            <v>4-10</v>
          </cell>
        </row>
        <row r="47">
          <cell r="A47" t="str">
            <v>4-11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"/>
      <sheetName val="表紙"/>
      <sheetName val="成F７４"/>
      <sheetName val="成F６６"/>
      <sheetName val="一覧表"/>
      <sheetName val="G５０KG"/>
      <sheetName val="G５５KG"/>
      <sheetName val="F６０ｋｇ"/>
      <sheetName val="G６６KG"/>
      <sheetName val="F７４KG"/>
      <sheetName val="F８４KG"/>
      <sheetName val="G９６KG"/>
      <sheetName val="G１２０KG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1試合"/>
      <sheetName val="30ｽｺｱｼｰﾄ(学校対抗)c-1-51"/>
      <sheetName val="放送用原稿 (学校対抗)c-1-51"/>
      <sheetName val="30ｽｺｱｼｰﾄ（学校対抗)c-1-55 "/>
      <sheetName val="放送用原稿 (学校対抗)c-1-55"/>
      <sheetName val="30ｽｺｱｼｰﾄ(学校対抗)c-1-60"/>
      <sheetName val="放送用原稿 (学校対抗)c-1-60"/>
      <sheetName val="30ｽｺｱｼｰﾄ(学校対抗)c-1-65"/>
      <sheetName val="放送用原稿 (学校対抗)c-1-65"/>
      <sheetName val="30ｽｺｱｼｰﾄ(学校対抗)c-1-71"/>
      <sheetName val="放送用原稿 (学校対抗)c-1-71"/>
      <sheetName val="30ｽｺｱｼｰﾄ(学校対抗)c-1-80"/>
      <sheetName val="放送用原稿 (学校対抗)c-1-80"/>
      <sheetName val="30ｽｺｱｼｰﾄ(学校対抗)cｰ1ｰ125"/>
      <sheetName val="放送用原稿(学校対抗)c-1ｰ125"/>
      <sheetName val="リスト(階級ほか) "/>
      <sheetName val="名簿（学校対抗）"/>
      <sheetName val="放送用原稿 (学校対抗)決勝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D1">
            <v>43316</v>
          </cell>
        </row>
        <row r="2">
          <cell r="D2">
            <v>43317</v>
          </cell>
        </row>
        <row r="3">
          <cell r="D3">
            <v>43318</v>
          </cell>
        </row>
        <row r="4">
          <cell r="D4">
            <v>43319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kinki.jr.Wrestling@gmail.com" TargetMode="External"/><Relationship Id="rId1" Type="http://schemas.openxmlformats.org/officeDocument/2006/relationships/hyperlink" Target="https://bccweb.bai.ne.jp/~azgc4401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inki.jr.Wrestling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1335-BDCA-4741-8D7E-8560E7B37965}">
  <dimension ref="B2:D57"/>
  <sheetViews>
    <sheetView tabSelected="1" workbookViewId="0">
      <selection activeCell="B12" sqref="B12"/>
    </sheetView>
  </sheetViews>
  <sheetFormatPr defaultRowHeight="18.75"/>
  <cols>
    <col min="1" max="50" width="3.625" customWidth="1"/>
  </cols>
  <sheetData>
    <row r="2" spans="2:2">
      <c r="B2" t="s">
        <v>361</v>
      </c>
    </row>
    <row r="4" spans="2:2">
      <c r="B4" t="s">
        <v>412</v>
      </c>
    </row>
    <row r="5" spans="2:2">
      <c r="B5" t="s">
        <v>413</v>
      </c>
    </row>
    <row r="30" spans="2:2">
      <c r="B30" t="s">
        <v>414</v>
      </c>
    </row>
    <row r="31" spans="2:2">
      <c r="B31" t="s">
        <v>415</v>
      </c>
    </row>
    <row r="32" spans="2:2">
      <c r="B32" t="s">
        <v>417</v>
      </c>
    </row>
    <row r="33" spans="2:4">
      <c r="B33" t="s">
        <v>416</v>
      </c>
    </row>
    <row r="34" spans="2:4">
      <c r="B34" t="s">
        <v>408</v>
      </c>
    </row>
    <row r="35" spans="2:4">
      <c r="B35" s="49" t="s">
        <v>409</v>
      </c>
    </row>
    <row r="36" spans="2:4">
      <c r="B36" s="112"/>
      <c r="C36" s="112"/>
      <c r="D36" s="112"/>
    </row>
    <row r="37" spans="2:4">
      <c r="B37" s="112" t="s">
        <v>418</v>
      </c>
      <c r="C37" s="112"/>
      <c r="D37" s="112"/>
    </row>
    <row r="38" spans="2:4">
      <c r="B38" s="112" t="s">
        <v>419</v>
      </c>
      <c r="C38" s="112"/>
      <c r="D38" s="112"/>
    </row>
    <row r="39" spans="2:4">
      <c r="B39" s="112" t="s">
        <v>420</v>
      </c>
      <c r="C39" s="112"/>
      <c r="D39" s="112"/>
    </row>
    <row r="40" spans="2:4">
      <c r="B40" s="112"/>
      <c r="C40" s="112"/>
      <c r="D40" s="112"/>
    </row>
    <row r="41" spans="2:4">
      <c r="B41" s="112" t="s">
        <v>421</v>
      </c>
      <c r="C41" s="112"/>
      <c r="D41" s="112"/>
    </row>
    <row r="42" spans="2:4">
      <c r="B42" s="112" t="s">
        <v>424</v>
      </c>
      <c r="C42" s="112"/>
      <c r="D42" s="112"/>
    </row>
    <row r="43" spans="2:4">
      <c r="B43" s="49" t="s">
        <v>396</v>
      </c>
    </row>
    <row r="56" spans="2:2">
      <c r="B56" t="s">
        <v>422</v>
      </c>
    </row>
    <row r="57" spans="2:2">
      <c r="B57" t="s">
        <v>423</v>
      </c>
    </row>
  </sheetData>
  <phoneticPr fontId="1"/>
  <hyperlinks>
    <hyperlink ref="B43" r:id="rId1" xr:uid="{C9B8F659-DB38-43E7-B77C-118D0DA58A73}"/>
    <hyperlink ref="B35" r:id="rId2" xr:uid="{9AEEFD9B-30B5-485D-86C9-A9C66CD304D3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230"/>
  <sheetViews>
    <sheetView view="pageBreakPreview" zoomScale="115" zoomScaleNormal="100" zoomScaleSheetLayoutView="115" workbookViewId="0">
      <selection activeCell="V15" sqref="V15:Y15"/>
    </sheetView>
  </sheetViews>
  <sheetFormatPr defaultColWidth="8.75" defaultRowHeight="13.5"/>
  <cols>
    <col min="1" max="1" width="6" style="1" customWidth="1"/>
    <col min="2" max="2" width="2.5" style="1" customWidth="1"/>
    <col min="3" max="3" width="4" style="1" customWidth="1"/>
    <col min="4" max="4" width="3.5" style="1" customWidth="1"/>
    <col min="5" max="5" width="2.5" style="1" customWidth="1"/>
    <col min="6" max="6" width="10" style="1" customWidth="1"/>
    <col min="7" max="7" width="11.125" style="1" customWidth="1"/>
    <col min="8" max="8" width="2.5" style="1" customWidth="1"/>
    <col min="9" max="9" width="7.5" style="1" customWidth="1"/>
    <col min="10" max="10" width="2.5" style="1" customWidth="1"/>
    <col min="11" max="12" width="5" style="1" customWidth="1"/>
    <col min="13" max="13" width="2.5" style="1" customWidth="1"/>
    <col min="14" max="18" width="5" style="1" hidden="1" customWidth="1"/>
    <col min="19" max="19" width="3" style="1" customWidth="1"/>
    <col min="20" max="21" width="2" style="1" customWidth="1"/>
    <col min="22" max="22" width="3" style="1" customWidth="1"/>
    <col min="23" max="23" width="8" style="1" customWidth="1"/>
    <col min="24" max="24" width="2" style="1" customWidth="1"/>
    <col min="25" max="25" width="4" style="1" customWidth="1"/>
    <col min="26" max="26" width="1.5" style="1" customWidth="1"/>
    <col min="27" max="28" width="4" style="1" customWidth="1"/>
    <col min="29" max="29" width="3.25" style="1" customWidth="1"/>
    <col min="30" max="30" width="8.75" style="1"/>
    <col min="31" max="31" width="21.625" style="1" bestFit="1" customWidth="1"/>
    <col min="32" max="32" width="4.5" style="1" bestFit="1" customWidth="1"/>
    <col min="33" max="34" width="2.5" style="1" bestFit="1" customWidth="1"/>
    <col min="35" max="35" width="4.5" style="1" bestFit="1" customWidth="1"/>
    <col min="36" max="36" width="8.5" style="1" bestFit="1" customWidth="1"/>
    <col min="37" max="37" width="3.5" style="1" bestFit="1" customWidth="1"/>
    <col min="38" max="16384" width="8.75" style="1"/>
  </cols>
  <sheetData>
    <row r="1" spans="2:41" ht="14.25" thickBot="1">
      <c r="W1" s="2"/>
      <c r="X1" s="2"/>
      <c r="Y1" s="2"/>
      <c r="Z1" s="2"/>
      <c r="AC1" s="3">
        <v>0</v>
      </c>
      <c r="AD1" s="1" t="str">
        <f>VLOOKUP(AC1,$AK$2:$AL$50,2,)</f>
        <v>(選択)</v>
      </c>
    </row>
    <row r="2" spans="2:41" ht="24.75" customHeight="1">
      <c r="B2" s="137" t="s">
        <v>384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4"/>
      <c r="Y2" s="4" t="s">
        <v>362</v>
      </c>
      <c r="Z2" s="4"/>
      <c r="AD2" s="1" t="s">
        <v>24</v>
      </c>
      <c r="AK2" s="5">
        <v>0</v>
      </c>
      <c r="AL2" s="1" t="s">
        <v>167</v>
      </c>
      <c r="AM2" s="1" t="s">
        <v>167</v>
      </c>
    </row>
    <row r="3" spans="2:41" ht="10.15" customHeight="1">
      <c r="B3" s="113" t="s">
        <v>340</v>
      </c>
      <c r="C3" s="113"/>
      <c r="D3" s="114"/>
      <c r="E3" s="114"/>
      <c r="F3" s="114"/>
      <c r="G3" s="114"/>
      <c r="H3" s="114"/>
      <c r="I3" s="6" t="s">
        <v>360</v>
      </c>
      <c r="J3" s="144"/>
      <c r="K3" s="145"/>
      <c r="L3" s="145"/>
      <c r="M3" s="145"/>
      <c r="N3" s="145"/>
      <c r="O3" s="145"/>
      <c r="P3" s="145"/>
      <c r="Q3" s="145"/>
      <c r="R3" s="145"/>
      <c r="S3" s="146"/>
      <c r="T3" s="149" t="s">
        <v>341</v>
      </c>
      <c r="U3" s="150"/>
      <c r="V3" s="151"/>
      <c r="W3" s="115" t="s">
        <v>167</v>
      </c>
      <c r="X3" s="115"/>
      <c r="Y3" s="115"/>
      <c r="Z3" s="4"/>
      <c r="AD3" s="1">
        <v>3000</v>
      </c>
      <c r="AK3" s="95">
        <v>25</v>
      </c>
      <c r="AL3" s="96" t="s">
        <v>191</v>
      </c>
      <c r="AM3" s="1" t="s">
        <v>191</v>
      </c>
      <c r="AN3" s="5">
        <v>1</v>
      </c>
      <c r="AO3" s="1" t="s">
        <v>168</v>
      </c>
    </row>
    <row r="4" spans="2:41" ht="15" customHeight="1">
      <c r="B4" s="155" t="s">
        <v>17</v>
      </c>
      <c r="C4" s="155"/>
      <c r="D4" s="144"/>
      <c r="E4" s="145"/>
      <c r="F4" s="145"/>
      <c r="G4" s="145"/>
      <c r="H4" s="146"/>
      <c r="I4" s="6" t="s">
        <v>19</v>
      </c>
      <c r="J4" s="144"/>
      <c r="K4" s="145"/>
      <c r="L4" s="145"/>
      <c r="M4" s="145"/>
      <c r="N4" s="145"/>
      <c r="O4" s="145"/>
      <c r="P4" s="145"/>
      <c r="Q4" s="145"/>
      <c r="R4" s="145"/>
      <c r="S4" s="146"/>
      <c r="T4" s="134" t="s">
        <v>136</v>
      </c>
      <c r="U4" s="135"/>
      <c r="V4" s="136"/>
      <c r="W4" s="7"/>
      <c r="X4" s="9" t="s">
        <v>138</v>
      </c>
      <c r="Y4" s="10">
        <f>COUNTA(C9:E28)</f>
        <v>0</v>
      </c>
      <c r="Z4" s="11"/>
      <c r="AK4" s="95">
        <v>26</v>
      </c>
      <c r="AL4" s="96" t="s">
        <v>212</v>
      </c>
      <c r="AM4" s="1" t="s">
        <v>212</v>
      </c>
      <c r="AN4" s="5">
        <v>2</v>
      </c>
      <c r="AO4" s="1" t="s">
        <v>169</v>
      </c>
    </row>
    <row r="5" spans="2:41" ht="15" customHeight="1">
      <c r="B5" s="155" t="s">
        <v>18</v>
      </c>
      <c r="C5" s="155"/>
      <c r="D5" s="160"/>
      <c r="E5" s="161"/>
      <c r="F5" s="156"/>
      <c r="G5" s="156"/>
      <c r="H5" s="156"/>
      <c r="I5" s="156"/>
      <c r="J5" s="134" t="s">
        <v>135</v>
      </c>
      <c r="K5" s="136"/>
      <c r="L5" s="144"/>
      <c r="M5" s="145"/>
      <c r="N5" s="145"/>
      <c r="O5" s="145"/>
      <c r="P5" s="145"/>
      <c r="Q5" s="145"/>
      <c r="R5" s="145"/>
      <c r="S5" s="146"/>
      <c r="T5" s="134" t="s">
        <v>137</v>
      </c>
      <c r="U5" s="135"/>
      <c r="V5" s="135"/>
      <c r="W5" s="164">
        <f>AD3*W4</f>
        <v>0</v>
      </c>
      <c r="X5" s="165"/>
      <c r="Y5" s="166"/>
      <c r="Z5" s="11"/>
      <c r="AK5" s="95">
        <v>27</v>
      </c>
      <c r="AL5" s="96" t="s">
        <v>213</v>
      </c>
      <c r="AM5" s="1" t="s">
        <v>213</v>
      </c>
      <c r="AN5" s="5">
        <v>3</v>
      </c>
      <c r="AO5" s="1" t="s">
        <v>170</v>
      </c>
    </row>
    <row r="6" spans="2:41" ht="13.5" customHeight="1">
      <c r="B6" s="12"/>
      <c r="C6" s="12"/>
      <c r="D6" s="11"/>
      <c r="E6" s="13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4"/>
      <c r="X6" s="11"/>
      <c r="Y6" s="11"/>
      <c r="Z6" s="11"/>
      <c r="AK6" s="95">
        <v>28</v>
      </c>
      <c r="AL6" s="96" t="s">
        <v>192</v>
      </c>
      <c r="AM6" s="1" t="s">
        <v>192</v>
      </c>
      <c r="AN6" s="5">
        <v>4</v>
      </c>
      <c r="AO6" s="1" t="s">
        <v>171</v>
      </c>
    </row>
    <row r="7" spans="2:41" ht="21" customHeight="1">
      <c r="B7" s="15"/>
      <c r="C7" s="149" t="s">
        <v>2</v>
      </c>
      <c r="D7" s="150"/>
      <c r="E7" s="150"/>
      <c r="F7" s="150"/>
      <c r="G7" s="149" t="s">
        <v>3</v>
      </c>
      <c r="H7" s="150"/>
      <c r="I7" s="151"/>
      <c r="J7" s="149"/>
      <c r="K7" s="150"/>
      <c r="L7" s="150"/>
      <c r="M7" s="151"/>
      <c r="N7" s="6">
        <v>2</v>
      </c>
      <c r="O7" s="6">
        <v>3</v>
      </c>
      <c r="P7" s="6">
        <v>5</v>
      </c>
      <c r="Q7" s="16">
        <v>6</v>
      </c>
      <c r="R7" s="16" t="s">
        <v>142</v>
      </c>
      <c r="S7" s="149" t="s">
        <v>0</v>
      </c>
      <c r="T7" s="150"/>
      <c r="U7" s="151"/>
      <c r="V7" s="167" t="s">
        <v>16</v>
      </c>
      <c r="W7" s="167"/>
      <c r="X7" s="167"/>
      <c r="Y7" s="167"/>
      <c r="Z7" s="17"/>
      <c r="AK7" s="95">
        <v>29</v>
      </c>
      <c r="AL7" s="96" t="s">
        <v>193</v>
      </c>
      <c r="AM7" s="1" t="s">
        <v>193</v>
      </c>
      <c r="AN7" s="5">
        <v>5</v>
      </c>
      <c r="AO7" s="1" t="s">
        <v>172</v>
      </c>
    </row>
    <row r="8" spans="2:41" ht="24.6" customHeight="1">
      <c r="B8" s="18" t="s">
        <v>4</v>
      </c>
      <c r="C8" s="152" t="s">
        <v>325</v>
      </c>
      <c r="D8" s="153"/>
      <c r="E8" s="154"/>
      <c r="F8" s="19" t="s">
        <v>326</v>
      </c>
      <c r="G8" s="20" t="s">
        <v>327</v>
      </c>
      <c r="H8" s="139" t="s">
        <v>328</v>
      </c>
      <c r="I8" s="140"/>
      <c r="J8" s="141" t="s">
        <v>277</v>
      </c>
      <c r="K8" s="142"/>
      <c r="L8" s="142"/>
      <c r="M8" s="143"/>
      <c r="N8" s="21" t="str">
        <f t="shared" ref="N8:N28" si="0">VLOOKUP(J8,$AE$38:$AJ$114,$N$7,)</f>
        <v>ES34</v>
      </c>
      <c r="O8" s="21" t="str">
        <f t="shared" ref="O8:O28" si="1">VLOOKUP(J8,$AE$38:$AJ$114,$O$7,)</f>
        <v>M</v>
      </c>
      <c r="P8" s="21">
        <f t="shared" ref="P8:P28" si="2">VLOOKUP(J8,$AE$38:$AJ$114,$P$7,)</f>
        <v>26</v>
      </c>
      <c r="Q8" s="21" t="str">
        <f t="shared" ref="Q8:Q28" si="3">VLOOKUP(J8,$AE$38:$AJ$114,$Q$7,)</f>
        <v>ES34M026</v>
      </c>
      <c r="R8" s="21"/>
      <c r="S8" s="162">
        <v>25.9</v>
      </c>
      <c r="T8" s="163"/>
      <c r="U8" s="22" t="s">
        <v>1</v>
      </c>
      <c r="V8" s="168" t="s">
        <v>25</v>
      </c>
      <c r="W8" s="168"/>
      <c r="X8" s="168"/>
      <c r="Y8" s="168"/>
      <c r="Z8" s="23"/>
      <c r="AK8" s="95">
        <v>30</v>
      </c>
      <c r="AL8" s="96" t="s">
        <v>194</v>
      </c>
      <c r="AM8" s="1" t="s">
        <v>194</v>
      </c>
      <c r="AN8" s="5">
        <v>6</v>
      </c>
      <c r="AO8" s="1" t="s">
        <v>173</v>
      </c>
    </row>
    <row r="9" spans="2:41" ht="24.6" customHeight="1">
      <c r="B9" s="24">
        <v>1</v>
      </c>
      <c r="C9" s="157"/>
      <c r="D9" s="158"/>
      <c r="E9" s="159"/>
      <c r="F9" s="25"/>
      <c r="G9" s="26"/>
      <c r="H9" s="132"/>
      <c r="I9" s="133"/>
      <c r="J9" s="134" t="s">
        <v>5</v>
      </c>
      <c r="K9" s="135"/>
      <c r="L9" s="135"/>
      <c r="M9" s="136"/>
      <c r="N9" s="8">
        <f t="shared" si="0"/>
        <v>0</v>
      </c>
      <c r="O9" s="8">
        <f t="shared" si="1"/>
        <v>0</v>
      </c>
      <c r="P9" s="8">
        <f t="shared" si="2"/>
        <v>0</v>
      </c>
      <c r="Q9" s="8">
        <f t="shared" si="3"/>
        <v>0</v>
      </c>
      <c r="R9" s="8"/>
      <c r="S9" s="147"/>
      <c r="T9" s="148"/>
      <c r="U9" s="27" t="s">
        <v>1</v>
      </c>
      <c r="V9" s="155"/>
      <c r="W9" s="155"/>
      <c r="X9" s="155"/>
      <c r="Y9" s="155"/>
      <c r="Z9" s="23"/>
      <c r="AK9" s="5">
        <v>1</v>
      </c>
      <c r="AL9" s="1" t="s">
        <v>168</v>
      </c>
      <c r="AN9" s="5">
        <v>7</v>
      </c>
      <c r="AO9" s="1" t="s">
        <v>174</v>
      </c>
    </row>
    <row r="10" spans="2:41" ht="24.6" customHeight="1">
      <c r="B10" s="24">
        <v>2</v>
      </c>
      <c r="C10" s="157"/>
      <c r="D10" s="158"/>
      <c r="E10" s="159"/>
      <c r="F10" s="25"/>
      <c r="G10" s="26"/>
      <c r="H10" s="132"/>
      <c r="I10" s="133"/>
      <c r="J10" s="134" t="s">
        <v>5</v>
      </c>
      <c r="K10" s="135"/>
      <c r="L10" s="135"/>
      <c r="M10" s="136"/>
      <c r="N10" s="8">
        <f t="shared" si="0"/>
        <v>0</v>
      </c>
      <c r="O10" s="8">
        <f t="shared" si="1"/>
        <v>0</v>
      </c>
      <c r="P10" s="8">
        <f t="shared" si="2"/>
        <v>0</v>
      </c>
      <c r="Q10" s="8">
        <f t="shared" si="3"/>
        <v>0</v>
      </c>
      <c r="R10" s="8"/>
      <c r="S10" s="147"/>
      <c r="T10" s="148"/>
      <c r="U10" s="27" t="s">
        <v>1</v>
      </c>
      <c r="V10" s="155"/>
      <c r="W10" s="155"/>
      <c r="X10" s="155"/>
      <c r="Y10" s="155"/>
      <c r="Z10" s="23"/>
      <c r="AK10" s="5">
        <v>2</v>
      </c>
      <c r="AL10" s="1" t="s">
        <v>169</v>
      </c>
      <c r="AN10" s="5">
        <v>8</v>
      </c>
      <c r="AO10" s="1" t="s">
        <v>175</v>
      </c>
    </row>
    <row r="11" spans="2:41" ht="24.6" customHeight="1">
      <c r="B11" s="24">
        <v>3</v>
      </c>
      <c r="C11" s="157"/>
      <c r="D11" s="158"/>
      <c r="E11" s="159"/>
      <c r="F11" s="25"/>
      <c r="G11" s="26"/>
      <c r="H11" s="132"/>
      <c r="I11" s="133"/>
      <c r="J11" s="134" t="s">
        <v>5</v>
      </c>
      <c r="K11" s="135"/>
      <c r="L11" s="135"/>
      <c r="M11" s="136"/>
      <c r="N11" s="8">
        <f t="shared" si="0"/>
        <v>0</v>
      </c>
      <c r="O11" s="8">
        <f t="shared" si="1"/>
        <v>0</v>
      </c>
      <c r="P11" s="8">
        <f t="shared" si="2"/>
        <v>0</v>
      </c>
      <c r="Q11" s="8">
        <f t="shared" si="3"/>
        <v>0</v>
      </c>
      <c r="R11" s="8"/>
      <c r="S11" s="147"/>
      <c r="T11" s="148"/>
      <c r="U11" s="27" t="s">
        <v>1</v>
      </c>
      <c r="V11" s="155"/>
      <c r="W11" s="155"/>
      <c r="X11" s="155"/>
      <c r="Y11" s="155"/>
      <c r="Z11" s="23"/>
      <c r="AK11" s="5">
        <v>3</v>
      </c>
      <c r="AL11" s="1" t="s">
        <v>170</v>
      </c>
      <c r="AN11" s="5">
        <v>9</v>
      </c>
      <c r="AO11" s="1" t="s">
        <v>176</v>
      </c>
    </row>
    <row r="12" spans="2:41" ht="24.6" customHeight="1">
      <c r="B12" s="24">
        <v>4</v>
      </c>
      <c r="C12" s="157"/>
      <c r="D12" s="158"/>
      <c r="E12" s="159"/>
      <c r="F12" s="25"/>
      <c r="G12" s="26"/>
      <c r="H12" s="132"/>
      <c r="I12" s="133"/>
      <c r="J12" s="134" t="s">
        <v>5</v>
      </c>
      <c r="K12" s="135"/>
      <c r="L12" s="135"/>
      <c r="M12" s="136"/>
      <c r="N12" s="8">
        <f t="shared" si="0"/>
        <v>0</v>
      </c>
      <c r="O12" s="8">
        <f t="shared" si="1"/>
        <v>0</v>
      </c>
      <c r="P12" s="8">
        <f t="shared" si="2"/>
        <v>0</v>
      </c>
      <c r="Q12" s="8">
        <f t="shared" si="3"/>
        <v>0</v>
      </c>
      <c r="R12" s="8"/>
      <c r="S12" s="147"/>
      <c r="T12" s="148"/>
      <c r="U12" s="27" t="s">
        <v>1</v>
      </c>
      <c r="V12" s="155"/>
      <c r="W12" s="155"/>
      <c r="X12" s="155"/>
      <c r="Y12" s="155"/>
      <c r="Z12" s="23"/>
      <c r="AK12" s="5">
        <v>4</v>
      </c>
      <c r="AL12" s="1" t="s">
        <v>171</v>
      </c>
      <c r="AN12" s="5">
        <v>10</v>
      </c>
      <c r="AO12" s="1" t="s">
        <v>177</v>
      </c>
    </row>
    <row r="13" spans="2:41" ht="24.6" customHeight="1">
      <c r="B13" s="24">
        <v>5</v>
      </c>
      <c r="C13" s="157"/>
      <c r="D13" s="158"/>
      <c r="E13" s="159"/>
      <c r="F13" s="25"/>
      <c r="G13" s="26"/>
      <c r="H13" s="132"/>
      <c r="I13" s="133"/>
      <c r="J13" s="134" t="s">
        <v>5</v>
      </c>
      <c r="K13" s="135"/>
      <c r="L13" s="135"/>
      <c r="M13" s="136"/>
      <c r="N13" s="8">
        <f t="shared" si="0"/>
        <v>0</v>
      </c>
      <c r="O13" s="8">
        <f t="shared" si="1"/>
        <v>0</v>
      </c>
      <c r="P13" s="8">
        <f t="shared" si="2"/>
        <v>0</v>
      </c>
      <c r="Q13" s="8">
        <f t="shared" si="3"/>
        <v>0</v>
      </c>
      <c r="R13" s="8"/>
      <c r="S13" s="147"/>
      <c r="T13" s="148"/>
      <c r="U13" s="27" t="s">
        <v>1</v>
      </c>
      <c r="V13" s="155"/>
      <c r="W13" s="155"/>
      <c r="X13" s="155"/>
      <c r="Y13" s="155"/>
      <c r="Z13" s="23"/>
      <c r="AK13" s="5">
        <v>5</v>
      </c>
      <c r="AL13" s="1" t="s">
        <v>172</v>
      </c>
      <c r="AN13" s="5">
        <v>11</v>
      </c>
      <c r="AO13" s="1" t="s">
        <v>178</v>
      </c>
    </row>
    <row r="14" spans="2:41" ht="24.6" customHeight="1">
      <c r="B14" s="24">
        <v>6</v>
      </c>
      <c r="C14" s="157"/>
      <c r="D14" s="158"/>
      <c r="E14" s="159"/>
      <c r="F14" s="25"/>
      <c r="G14" s="26"/>
      <c r="H14" s="132"/>
      <c r="I14" s="133"/>
      <c r="J14" s="134" t="s">
        <v>5</v>
      </c>
      <c r="K14" s="135"/>
      <c r="L14" s="135"/>
      <c r="M14" s="136"/>
      <c r="N14" s="8">
        <f t="shared" si="0"/>
        <v>0</v>
      </c>
      <c r="O14" s="8">
        <f t="shared" si="1"/>
        <v>0</v>
      </c>
      <c r="P14" s="8">
        <f t="shared" si="2"/>
        <v>0</v>
      </c>
      <c r="Q14" s="8">
        <f t="shared" si="3"/>
        <v>0</v>
      </c>
      <c r="R14" s="8"/>
      <c r="S14" s="147"/>
      <c r="T14" s="148"/>
      <c r="U14" s="27" t="s">
        <v>1</v>
      </c>
      <c r="V14" s="155"/>
      <c r="W14" s="155"/>
      <c r="X14" s="155"/>
      <c r="Y14" s="155"/>
      <c r="Z14" s="23"/>
      <c r="AK14" s="5">
        <v>6</v>
      </c>
      <c r="AL14" s="1" t="s">
        <v>173</v>
      </c>
      <c r="AN14" s="5">
        <v>12</v>
      </c>
      <c r="AO14" s="1" t="s">
        <v>179</v>
      </c>
    </row>
    <row r="15" spans="2:41" ht="24.6" customHeight="1">
      <c r="B15" s="24">
        <v>7</v>
      </c>
      <c r="C15" s="157"/>
      <c r="D15" s="158"/>
      <c r="E15" s="159"/>
      <c r="F15" s="25"/>
      <c r="G15" s="26"/>
      <c r="H15" s="132"/>
      <c r="I15" s="133"/>
      <c r="J15" s="134" t="s">
        <v>5</v>
      </c>
      <c r="K15" s="135"/>
      <c r="L15" s="135"/>
      <c r="M15" s="136"/>
      <c r="N15" s="8">
        <f t="shared" si="0"/>
        <v>0</v>
      </c>
      <c r="O15" s="8">
        <f t="shared" si="1"/>
        <v>0</v>
      </c>
      <c r="P15" s="8">
        <f t="shared" si="2"/>
        <v>0</v>
      </c>
      <c r="Q15" s="8">
        <f t="shared" si="3"/>
        <v>0</v>
      </c>
      <c r="R15" s="8"/>
      <c r="S15" s="147"/>
      <c r="T15" s="148"/>
      <c r="U15" s="27" t="s">
        <v>1</v>
      </c>
      <c r="V15" s="155"/>
      <c r="W15" s="155"/>
      <c r="X15" s="155"/>
      <c r="Y15" s="155"/>
      <c r="Z15" s="23"/>
      <c r="AK15" s="5">
        <v>7</v>
      </c>
      <c r="AL15" s="1" t="s">
        <v>174</v>
      </c>
      <c r="AN15" s="5">
        <v>13</v>
      </c>
      <c r="AO15" s="1" t="s">
        <v>214</v>
      </c>
    </row>
    <row r="16" spans="2:41" ht="24.6" customHeight="1">
      <c r="B16" s="24">
        <v>8</v>
      </c>
      <c r="C16" s="157"/>
      <c r="D16" s="158"/>
      <c r="E16" s="159"/>
      <c r="F16" s="25"/>
      <c r="G16" s="26"/>
      <c r="H16" s="132"/>
      <c r="I16" s="133"/>
      <c r="J16" s="134" t="s">
        <v>5</v>
      </c>
      <c r="K16" s="135"/>
      <c r="L16" s="135"/>
      <c r="M16" s="136"/>
      <c r="N16" s="8">
        <f t="shared" si="0"/>
        <v>0</v>
      </c>
      <c r="O16" s="8">
        <f t="shared" si="1"/>
        <v>0</v>
      </c>
      <c r="P16" s="8">
        <f t="shared" si="2"/>
        <v>0</v>
      </c>
      <c r="Q16" s="8">
        <f t="shared" si="3"/>
        <v>0</v>
      </c>
      <c r="R16" s="8"/>
      <c r="S16" s="147"/>
      <c r="T16" s="148"/>
      <c r="U16" s="27" t="s">
        <v>1</v>
      </c>
      <c r="V16" s="155"/>
      <c r="W16" s="155"/>
      <c r="X16" s="155"/>
      <c r="Y16" s="155"/>
      <c r="Z16" s="23"/>
      <c r="AK16" s="5">
        <v>8</v>
      </c>
      <c r="AL16" s="1" t="s">
        <v>175</v>
      </c>
      <c r="AN16" s="5">
        <v>14</v>
      </c>
      <c r="AO16" s="1" t="s">
        <v>180</v>
      </c>
    </row>
    <row r="17" spans="2:41" ht="24.6" customHeight="1">
      <c r="B17" s="24">
        <v>9</v>
      </c>
      <c r="C17" s="157"/>
      <c r="D17" s="158"/>
      <c r="E17" s="159"/>
      <c r="F17" s="25"/>
      <c r="G17" s="26"/>
      <c r="H17" s="132"/>
      <c r="I17" s="133"/>
      <c r="J17" s="134" t="s">
        <v>5</v>
      </c>
      <c r="K17" s="135"/>
      <c r="L17" s="135"/>
      <c r="M17" s="136"/>
      <c r="N17" s="8">
        <f t="shared" si="0"/>
        <v>0</v>
      </c>
      <c r="O17" s="8">
        <f t="shared" si="1"/>
        <v>0</v>
      </c>
      <c r="P17" s="8">
        <f t="shared" si="2"/>
        <v>0</v>
      </c>
      <c r="Q17" s="8">
        <f t="shared" si="3"/>
        <v>0</v>
      </c>
      <c r="R17" s="8"/>
      <c r="S17" s="147"/>
      <c r="T17" s="148"/>
      <c r="U17" s="27" t="s">
        <v>1</v>
      </c>
      <c r="V17" s="155"/>
      <c r="W17" s="155"/>
      <c r="X17" s="155"/>
      <c r="Y17" s="155"/>
      <c r="Z17" s="23"/>
      <c r="AK17" s="5">
        <v>9</v>
      </c>
      <c r="AL17" s="1" t="s">
        <v>176</v>
      </c>
      <c r="AN17" s="5">
        <v>15</v>
      </c>
      <c r="AO17" s="1" t="s">
        <v>181</v>
      </c>
    </row>
    <row r="18" spans="2:41" ht="24.6" customHeight="1">
      <c r="B18" s="24">
        <v>10</v>
      </c>
      <c r="C18" s="157"/>
      <c r="D18" s="158"/>
      <c r="E18" s="159"/>
      <c r="F18" s="25"/>
      <c r="G18" s="26"/>
      <c r="H18" s="132"/>
      <c r="I18" s="133"/>
      <c r="J18" s="134" t="s">
        <v>5</v>
      </c>
      <c r="K18" s="135"/>
      <c r="L18" s="135"/>
      <c r="M18" s="136"/>
      <c r="N18" s="8">
        <f t="shared" si="0"/>
        <v>0</v>
      </c>
      <c r="O18" s="8">
        <f t="shared" si="1"/>
        <v>0</v>
      </c>
      <c r="P18" s="8">
        <f t="shared" si="2"/>
        <v>0</v>
      </c>
      <c r="Q18" s="8">
        <f t="shared" si="3"/>
        <v>0</v>
      </c>
      <c r="R18" s="8"/>
      <c r="S18" s="147"/>
      <c r="T18" s="148"/>
      <c r="U18" s="27" t="s">
        <v>1</v>
      </c>
      <c r="V18" s="155"/>
      <c r="W18" s="155"/>
      <c r="X18" s="155"/>
      <c r="Y18" s="155"/>
      <c r="Z18" s="23"/>
      <c r="AK18" s="5">
        <v>10</v>
      </c>
      <c r="AL18" s="1" t="s">
        <v>177</v>
      </c>
      <c r="AN18" s="5">
        <v>16</v>
      </c>
      <c r="AO18" s="1" t="s">
        <v>182</v>
      </c>
    </row>
    <row r="19" spans="2:41" ht="24.6" customHeight="1">
      <c r="B19" s="24">
        <v>11</v>
      </c>
      <c r="C19" s="157"/>
      <c r="D19" s="158"/>
      <c r="E19" s="159"/>
      <c r="F19" s="25"/>
      <c r="G19" s="26"/>
      <c r="H19" s="132"/>
      <c r="I19" s="133"/>
      <c r="J19" s="134" t="s">
        <v>5</v>
      </c>
      <c r="K19" s="135"/>
      <c r="L19" s="135"/>
      <c r="M19" s="136"/>
      <c r="N19" s="8">
        <f t="shared" si="0"/>
        <v>0</v>
      </c>
      <c r="O19" s="8">
        <f t="shared" si="1"/>
        <v>0</v>
      </c>
      <c r="P19" s="8">
        <f t="shared" si="2"/>
        <v>0</v>
      </c>
      <c r="Q19" s="8">
        <f t="shared" si="3"/>
        <v>0</v>
      </c>
      <c r="R19" s="8"/>
      <c r="S19" s="147"/>
      <c r="T19" s="148"/>
      <c r="U19" s="27" t="s">
        <v>1</v>
      </c>
      <c r="V19" s="155"/>
      <c r="W19" s="155"/>
      <c r="X19" s="155"/>
      <c r="Y19" s="155"/>
      <c r="Z19" s="23"/>
      <c r="AK19" s="5">
        <v>11</v>
      </c>
      <c r="AL19" s="1" t="s">
        <v>178</v>
      </c>
      <c r="AN19" s="5">
        <v>17</v>
      </c>
      <c r="AO19" s="1" t="s">
        <v>183</v>
      </c>
    </row>
    <row r="20" spans="2:41" ht="24.6" customHeight="1">
      <c r="B20" s="24">
        <v>12</v>
      </c>
      <c r="C20" s="157"/>
      <c r="D20" s="158"/>
      <c r="E20" s="159"/>
      <c r="F20" s="25"/>
      <c r="G20" s="26"/>
      <c r="H20" s="132"/>
      <c r="I20" s="133"/>
      <c r="J20" s="134" t="s">
        <v>5</v>
      </c>
      <c r="K20" s="135"/>
      <c r="L20" s="135"/>
      <c r="M20" s="136"/>
      <c r="N20" s="8">
        <f t="shared" si="0"/>
        <v>0</v>
      </c>
      <c r="O20" s="8">
        <f t="shared" si="1"/>
        <v>0</v>
      </c>
      <c r="P20" s="8">
        <f t="shared" si="2"/>
        <v>0</v>
      </c>
      <c r="Q20" s="8">
        <f t="shared" si="3"/>
        <v>0</v>
      </c>
      <c r="R20" s="8"/>
      <c r="S20" s="147"/>
      <c r="T20" s="148"/>
      <c r="U20" s="27" t="s">
        <v>1</v>
      </c>
      <c r="V20" s="155"/>
      <c r="W20" s="155"/>
      <c r="X20" s="155"/>
      <c r="Y20" s="155"/>
      <c r="Z20" s="23"/>
      <c r="AK20" s="5">
        <v>12</v>
      </c>
      <c r="AL20" s="1" t="s">
        <v>179</v>
      </c>
      <c r="AN20" s="5">
        <v>18</v>
      </c>
      <c r="AO20" s="1" t="s">
        <v>184</v>
      </c>
    </row>
    <row r="21" spans="2:41" ht="24.6" customHeight="1">
      <c r="B21" s="24">
        <v>13</v>
      </c>
      <c r="C21" s="157"/>
      <c r="D21" s="158"/>
      <c r="E21" s="159"/>
      <c r="F21" s="25"/>
      <c r="G21" s="26"/>
      <c r="H21" s="132"/>
      <c r="I21" s="133"/>
      <c r="J21" s="134" t="s">
        <v>5</v>
      </c>
      <c r="K21" s="135"/>
      <c r="L21" s="135"/>
      <c r="M21" s="136"/>
      <c r="N21" s="8">
        <f t="shared" si="0"/>
        <v>0</v>
      </c>
      <c r="O21" s="8">
        <f t="shared" si="1"/>
        <v>0</v>
      </c>
      <c r="P21" s="8">
        <f t="shared" si="2"/>
        <v>0</v>
      </c>
      <c r="Q21" s="8">
        <f t="shared" si="3"/>
        <v>0</v>
      </c>
      <c r="R21" s="8"/>
      <c r="S21" s="147"/>
      <c r="T21" s="148"/>
      <c r="U21" s="27" t="s">
        <v>1</v>
      </c>
      <c r="V21" s="155"/>
      <c r="W21" s="155"/>
      <c r="X21" s="155"/>
      <c r="Y21" s="155"/>
      <c r="Z21" s="23"/>
      <c r="AK21" s="5">
        <v>13</v>
      </c>
      <c r="AL21" s="1" t="s">
        <v>214</v>
      </c>
      <c r="AN21" s="5">
        <v>19</v>
      </c>
      <c r="AO21" s="1" t="s">
        <v>185</v>
      </c>
    </row>
    <row r="22" spans="2:41" ht="24.6" customHeight="1">
      <c r="B22" s="24">
        <v>14</v>
      </c>
      <c r="C22" s="157"/>
      <c r="D22" s="158"/>
      <c r="E22" s="159"/>
      <c r="F22" s="25"/>
      <c r="G22" s="26"/>
      <c r="H22" s="132"/>
      <c r="I22" s="133"/>
      <c r="J22" s="134" t="s">
        <v>5</v>
      </c>
      <c r="K22" s="135"/>
      <c r="L22" s="135"/>
      <c r="M22" s="136"/>
      <c r="N22" s="8">
        <f t="shared" si="0"/>
        <v>0</v>
      </c>
      <c r="O22" s="8">
        <f t="shared" si="1"/>
        <v>0</v>
      </c>
      <c r="P22" s="8">
        <f t="shared" si="2"/>
        <v>0</v>
      </c>
      <c r="Q22" s="8">
        <f t="shared" si="3"/>
        <v>0</v>
      </c>
      <c r="R22" s="8"/>
      <c r="S22" s="147"/>
      <c r="T22" s="148"/>
      <c r="U22" s="27" t="s">
        <v>1</v>
      </c>
      <c r="V22" s="155"/>
      <c r="W22" s="155"/>
      <c r="X22" s="155"/>
      <c r="Y22" s="155"/>
      <c r="Z22" s="23"/>
      <c r="AK22" s="5">
        <v>14</v>
      </c>
      <c r="AL22" s="1" t="s">
        <v>180</v>
      </c>
      <c r="AN22" s="5">
        <v>20</v>
      </c>
      <c r="AO22" s="1" t="s">
        <v>186</v>
      </c>
    </row>
    <row r="23" spans="2:41" ht="24.6" customHeight="1">
      <c r="B23" s="16">
        <v>15</v>
      </c>
      <c r="C23" s="157"/>
      <c r="D23" s="158"/>
      <c r="E23" s="159"/>
      <c r="F23" s="25"/>
      <c r="G23" s="26"/>
      <c r="H23" s="132"/>
      <c r="I23" s="133"/>
      <c r="J23" s="134" t="s">
        <v>5</v>
      </c>
      <c r="K23" s="135"/>
      <c r="L23" s="135"/>
      <c r="M23" s="136"/>
      <c r="N23" s="8">
        <f t="shared" si="0"/>
        <v>0</v>
      </c>
      <c r="O23" s="8">
        <f t="shared" si="1"/>
        <v>0</v>
      </c>
      <c r="P23" s="8">
        <f t="shared" si="2"/>
        <v>0</v>
      </c>
      <c r="Q23" s="8">
        <f t="shared" si="3"/>
        <v>0</v>
      </c>
      <c r="R23" s="8"/>
      <c r="S23" s="147"/>
      <c r="T23" s="148"/>
      <c r="U23" s="27" t="s">
        <v>1</v>
      </c>
      <c r="V23" s="155"/>
      <c r="W23" s="155"/>
      <c r="X23" s="155"/>
      <c r="Y23" s="155"/>
      <c r="Z23" s="23"/>
      <c r="AK23" s="5">
        <v>15</v>
      </c>
      <c r="AL23" s="1" t="s">
        <v>181</v>
      </c>
      <c r="AN23" s="5">
        <v>21</v>
      </c>
      <c r="AO23" s="1" t="s">
        <v>187</v>
      </c>
    </row>
    <row r="24" spans="2:41" ht="24.6" customHeight="1">
      <c r="B24" s="24">
        <v>16</v>
      </c>
      <c r="C24" s="157"/>
      <c r="D24" s="158"/>
      <c r="E24" s="159"/>
      <c r="F24" s="25"/>
      <c r="G24" s="26"/>
      <c r="H24" s="132"/>
      <c r="I24" s="133"/>
      <c r="J24" s="134" t="s">
        <v>5</v>
      </c>
      <c r="K24" s="135"/>
      <c r="L24" s="135"/>
      <c r="M24" s="136"/>
      <c r="N24" s="8">
        <f t="shared" si="0"/>
        <v>0</v>
      </c>
      <c r="O24" s="8">
        <f t="shared" si="1"/>
        <v>0</v>
      </c>
      <c r="P24" s="8">
        <f t="shared" si="2"/>
        <v>0</v>
      </c>
      <c r="Q24" s="8">
        <f t="shared" si="3"/>
        <v>0</v>
      </c>
      <c r="R24" s="8"/>
      <c r="S24" s="147"/>
      <c r="T24" s="148"/>
      <c r="U24" s="27" t="s">
        <v>1</v>
      </c>
      <c r="V24" s="155"/>
      <c r="W24" s="155"/>
      <c r="X24" s="155"/>
      <c r="Y24" s="155"/>
      <c r="Z24" s="23"/>
      <c r="AK24" s="5">
        <v>16</v>
      </c>
      <c r="AL24" s="1" t="s">
        <v>182</v>
      </c>
      <c r="AN24" s="5">
        <v>22</v>
      </c>
      <c r="AO24" s="1" t="s">
        <v>188</v>
      </c>
    </row>
    <row r="25" spans="2:41" ht="24.6" customHeight="1">
      <c r="B25" s="24">
        <v>17</v>
      </c>
      <c r="C25" s="157"/>
      <c r="D25" s="158"/>
      <c r="E25" s="159"/>
      <c r="F25" s="25"/>
      <c r="G25" s="26"/>
      <c r="H25" s="132"/>
      <c r="I25" s="133"/>
      <c r="J25" s="134" t="s">
        <v>5</v>
      </c>
      <c r="K25" s="135"/>
      <c r="L25" s="135"/>
      <c r="M25" s="136"/>
      <c r="N25" s="8">
        <f t="shared" si="0"/>
        <v>0</v>
      </c>
      <c r="O25" s="8">
        <f t="shared" si="1"/>
        <v>0</v>
      </c>
      <c r="P25" s="8">
        <f t="shared" si="2"/>
        <v>0</v>
      </c>
      <c r="Q25" s="8">
        <f t="shared" si="3"/>
        <v>0</v>
      </c>
      <c r="R25" s="8"/>
      <c r="S25" s="147"/>
      <c r="T25" s="148"/>
      <c r="U25" s="27" t="s">
        <v>1</v>
      </c>
      <c r="V25" s="155"/>
      <c r="W25" s="155"/>
      <c r="X25" s="155"/>
      <c r="Y25" s="155"/>
      <c r="Z25" s="23"/>
      <c r="AK25" s="5">
        <v>17</v>
      </c>
      <c r="AL25" s="1" t="s">
        <v>183</v>
      </c>
      <c r="AN25" s="5">
        <v>23</v>
      </c>
      <c r="AO25" s="1" t="s">
        <v>189</v>
      </c>
    </row>
    <row r="26" spans="2:41" ht="24.6" customHeight="1">
      <c r="B26" s="24">
        <v>18</v>
      </c>
      <c r="C26" s="157"/>
      <c r="D26" s="158"/>
      <c r="E26" s="159"/>
      <c r="F26" s="25"/>
      <c r="G26" s="26"/>
      <c r="H26" s="132"/>
      <c r="I26" s="133"/>
      <c r="J26" s="134" t="s">
        <v>5</v>
      </c>
      <c r="K26" s="135"/>
      <c r="L26" s="135"/>
      <c r="M26" s="136"/>
      <c r="N26" s="8">
        <f t="shared" si="0"/>
        <v>0</v>
      </c>
      <c r="O26" s="8">
        <f t="shared" si="1"/>
        <v>0</v>
      </c>
      <c r="P26" s="8">
        <f t="shared" si="2"/>
        <v>0</v>
      </c>
      <c r="Q26" s="8">
        <f t="shared" si="3"/>
        <v>0</v>
      </c>
      <c r="R26" s="8"/>
      <c r="S26" s="147"/>
      <c r="T26" s="148"/>
      <c r="U26" s="27" t="s">
        <v>1</v>
      </c>
      <c r="V26" s="155"/>
      <c r="W26" s="155"/>
      <c r="X26" s="155"/>
      <c r="Y26" s="155"/>
      <c r="Z26" s="23"/>
      <c r="AK26" s="5">
        <v>18</v>
      </c>
      <c r="AL26" s="1" t="s">
        <v>184</v>
      </c>
      <c r="AN26" s="5">
        <v>24</v>
      </c>
      <c r="AO26" s="1" t="s">
        <v>190</v>
      </c>
    </row>
    <row r="27" spans="2:41" ht="24.6" customHeight="1">
      <c r="B27" s="24">
        <v>19</v>
      </c>
      <c r="C27" s="157"/>
      <c r="D27" s="158"/>
      <c r="E27" s="159"/>
      <c r="F27" s="25"/>
      <c r="G27" s="26"/>
      <c r="H27" s="132"/>
      <c r="I27" s="133"/>
      <c r="J27" s="134" t="s">
        <v>5</v>
      </c>
      <c r="K27" s="135"/>
      <c r="L27" s="135"/>
      <c r="M27" s="136"/>
      <c r="N27" s="8">
        <f t="shared" si="0"/>
        <v>0</v>
      </c>
      <c r="O27" s="8">
        <f t="shared" si="1"/>
        <v>0</v>
      </c>
      <c r="P27" s="8">
        <f t="shared" si="2"/>
        <v>0</v>
      </c>
      <c r="Q27" s="8">
        <f t="shared" si="3"/>
        <v>0</v>
      </c>
      <c r="R27" s="8"/>
      <c r="S27" s="147"/>
      <c r="T27" s="148"/>
      <c r="U27" s="27" t="s">
        <v>1</v>
      </c>
      <c r="V27" s="155"/>
      <c r="W27" s="155"/>
      <c r="X27" s="155"/>
      <c r="Y27" s="155"/>
      <c r="Z27" s="23"/>
      <c r="AK27" s="5">
        <v>19</v>
      </c>
      <c r="AL27" s="1" t="s">
        <v>185</v>
      </c>
      <c r="AN27" s="95">
        <v>25</v>
      </c>
      <c r="AO27" s="96" t="s">
        <v>191</v>
      </c>
    </row>
    <row r="28" spans="2:41" ht="24.6" customHeight="1">
      <c r="B28" s="16">
        <v>20</v>
      </c>
      <c r="C28" s="157"/>
      <c r="D28" s="158"/>
      <c r="E28" s="159"/>
      <c r="F28" s="28"/>
      <c r="G28" s="29"/>
      <c r="H28" s="132"/>
      <c r="I28" s="133"/>
      <c r="J28" s="134" t="s">
        <v>5</v>
      </c>
      <c r="K28" s="135"/>
      <c r="L28" s="135"/>
      <c r="M28" s="136"/>
      <c r="N28" s="8">
        <f t="shared" si="0"/>
        <v>0</v>
      </c>
      <c r="O28" s="8">
        <f t="shared" si="1"/>
        <v>0</v>
      </c>
      <c r="P28" s="8">
        <f t="shared" si="2"/>
        <v>0</v>
      </c>
      <c r="Q28" s="8">
        <f t="shared" si="3"/>
        <v>0</v>
      </c>
      <c r="R28" s="8"/>
      <c r="S28" s="147"/>
      <c r="T28" s="148"/>
      <c r="U28" s="27" t="s">
        <v>1</v>
      </c>
      <c r="V28" s="155"/>
      <c r="W28" s="155"/>
      <c r="X28" s="155"/>
      <c r="Y28" s="155"/>
      <c r="Z28" s="23"/>
      <c r="AK28" s="5">
        <v>20</v>
      </c>
      <c r="AL28" s="1" t="s">
        <v>186</v>
      </c>
      <c r="AN28" s="95">
        <v>26</v>
      </c>
      <c r="AO28" s="96" t="s">
        <v>212</v>
      </c>
    </row>
    <row r="29" spans="2:41" ht="7.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K29" s="5">
        <v>21</v>
      </c>
      <c r="AL29" s="1" t="s">
        <v>187</v>
      </c>
      <c r="AN29" s="95">
        <v>27</v>
      </c>
      <c r="AO29" s="96" t="s">
        <v>213</v>
      </c>
    </row>
    <row r="30" spans="2:41" ht="15" customHeight="1">
      <c r="B30" s="1" t="s">
        <v>29</v>
      </c>
      <c r="AK30" s="5">
        <v>22</v>
      </c>
      <c r="AL30" s="1" t="s">
        <v>188</v>
      </c>
      <c r="AN30" s="95">
        <v>28</v>
      </c>
      <c r="AO30" s="96" t="s">
        <v>192</v>
      </c>
    </row>
    <row r="31" spans="2:41" ht="24" customHeight="1">
      <c r="E31" s="30"/>
      <c r="F31" s="115" t="s">
        <v>141</v>
      </c>
      <c r="G31" s="115"/>
      <c r="H31" s="30"/>
      <c r="I31" s="115" t="s">
        <v>141</v>
      </c>
      <c r="J31" s="115"/>
      <c r="K31" s="115"/>
      <c r="L31" s="115"/>
      <c r="M31" s="30"/>
      <c r="N31" s="30"/>
      <c r="O31" s="30"/>
      <c r="P31" s="30"/>
      <c r="Q31" s="30"/>
      <c r="R31" s="30"/>
      <c r="S31" s="115" t="s">
        <v>141</v>
      </c>
      <c r="T31" s="115"/>
      <c r="U31" s="115"/>
      <c r="V31" s="115"/>
      <c r="W31" s="115"/>
      <c r="X31" s="115"/>
      <c r="Y31" s="2"/>
      <c r="AK31" s="5">
        <v>23</v>
      </c>
      <c r="AL31" s="1" t="s">
        <v>189</v>
      </c>
      <c r="AN31" s="95">
        <v>29</v>
      </c>
      <c r="AO31" s="96" t="s">
        <v>193</v>
      </c>
    </row>
    <row r="32" spans="2:41" ht="24" customHeight="1">
      <c r="B32" s="123" t="s">
        <v>139</v>
      </c>
      <c r="C32" s="124"/>
      <c r="D32" s="125"/>
      <c r="E32" s="31">
        <v>1</v>
      </c>
      <c r="F32" s="70"/>
      <c r="G32" s="98"/>
      <c r="H32" s="32">
        <v>2</v>
      </c>
      <c r="I32" s="118"/>
      <c r="J32" s="119"/>
      <c r="K32" s="120"/>
      <c r="L32" s="121"/>
      <c r="M32" s="33">
        <v>3</v>
      </c>
      <c r="N32" s="34"/>
      <c r="O32" s="34"/>
      <c r="P32" s="34"/>
      <c r="Q32" s="34"/>
      <c r="R32" s="35"/>
      <c r="S32" s="126"/>
      <c r="T32" s="127"/>
      <c r="U32" s="127"/>
      <c r="V32" s="128"/>
      <c r="W32" s="116"/>
      <c r="X32" s="117"/>
      <c r="Y32" s="14"/>
      <c r="Z32" s="2"/>
      <c r="AK32" s="5">
        <v>24</v>
      </c>
      <c r="AL32" s="1" t="s">
        <v>190</v>
      </c>
      <c r="AN32" s="95">
        <v>30</v>
      </c>
      <c r="AO32" s="96" t="s">
        <v>194</v>
      </c>
    </row>
    <row r="33" spans="2:41" ht="24" customHeight="1">
      <c r="B33" s="129" t="s">
        <v>140</v>
      </c>
      <c r="C33" s="130"/>
      <c r="D33" s="131"/>
      <c r="E33" s="31">
        <v>4</v>
      </c>
      <c r="F33" s="70"/>
      <c r="G33" s="98"/>
      <c r="H33" s="32">
        <v>5</v>
      </c>
      <c r="I33" s="118"/>
      <c r="J33" s="119"/>
      <c r="K33" s="120"/>
      <c r="L33" s="121"/>
      <c r="M33" s="33">
        <v>6</v>
      </c>
      <c r="N33" s="34"/>
      <c r="O33" s="34"/>
      <c r="P33" s="34"/>
      <c r="Q33" s="34"/>
      <c r="R33" s="34"/>
      <c r="S33" s="118"/>
      <c r="T33" s="122"/>
      <c r="U33" s="122"/>
      <c r="V33" s="119"/>
      <c r="W33" s="120"/>
      <c r="X33" s="121"/>
      <c r="Y33" s="14"/>
      <c r="Z33" s="2"/>
      <c r="AK33" s="5">
        <v>31</v>
      </c>
      <c r="AL33" s="1" t="s">
        <v>195</v>
      </c>
      <c r="AN33" s="5">
        <v>31</v>
      </c>
      <c r="AO33" s="1" t="s">
        <v>195</v>
      </c>
    </row>
    <row r="34" spans="2:41" ht="24" customHeight="1">
      <c r="B34" s="123" t="s">
        <v>26</v>
      </c>
      <c r="C34" s="124"/>
      <c r="D34" s="125"/>
      <c r="E34" s="31">
        <v>1</v>
      </c>
      <c r="F34" s="70"/>
      <c r="G34" s="98"/>
      <c r="H34" s="32">
        <v>2</v>
      </c>
      <c r="I34" s="118"/>
      <c r="J34" s="119"/>
      <c r="K34" s="120"/>
      <c r="L34" s="121"/>
      <c r="M34" s="33">
        <v>3</v>
      </c>
      <c r="N34" s="34"/>
      <c r="O34" s="34"/>
      <c r="P34" s="34"/>
      <c r="Q34" s="34"/>
      <c r="R34" s="35"/>
      <c r="S34" s="126"/>
      <c r="T34" s="127"/>
      <c r="U34" s="127"/>
      <c r="V34" s="128"/>
      <c r="W34" s="116"/>
      <c r="X34" s="117"/>
      <c r="Y34" s="14"/>
      <c r="Z34" s="2"/>
      <c r="AK34" s="5">
        <v>32</v>
      </c>
      <c r="AL34" s="1" t="s">
        <v>196</v>
      </c>
      <c r="AN34" s="5">
        <v>32</v>
      </c>
      <c r="AO34" s="1" t="s">
        <v>196</v>
      </c>
    </row>
    <row r="35" spans="2:41" ht="24" customHeight="1">
      <c r="B35" s="129" t="s">
        <v>27</v>
      </c>
      <c r="C35" s="130"/>
      <c r="D35" s="131"/>
      <c r="E35" s="31">
        <v>4</v>
      </c>
      <c r="F35" s="70"/>
      <c r="G35" s="98"/>
      <c r="H35" s="32">
        <v>5</v>
      </c>
      <c r="I35" s="118"/>
      <c r="J35" s="119"/>
      <c r="K35" s="120"/>
      <c r="L35" s="121"/>
      <c r="M35" s="33">
        <v>6</v>
      </c>
      <c r="N35" s="34"/>
      <c r="O35" s="34"/>
      <c r="P35" s="34"/>
      <c r="Q35" s="34"/>
      <c r="R35" s="34"/>
      <c r="S35" s="118"/>
      <c r="T35" s="122"/>
      <c r="U35" s="122"/>
      <c r="V35" s="119"/>
      <c r="W35" s="120"/>
      <c r="X35" s="121"/>
      <c r="Y35" s="14"/>
      <c r="Z35" s="2"/>
      <c r="AK35" s="5">
        <v>33</v>
      </c>
      <c r="AL35" s="1" t="s">
        <v>197</v>
      </c>
      <c r="AN35" s="5">
        <v>33</v>
      </c>
      <c r="AO35" s="1" t="s">
        <v>197</v>
      </c>
    </row>
    <row r="36" spans="2:41" ht="24" customHeight="1">
      <c r="B36" s="123" t="s">
        <v>26</v>
      </c>
      <c r="C36" s="124"/>
      <c r="D36" s="125"/>
      <c r="E36" s="31">
        <v>1</v>
      </c>
      <c r="F36" s="70"/>
      <c r="G36" s="98"/>
      <c r="H36" s="32">
        <v>2</v>
      </c>
      <c r="I36" s="118"/>
      <c r="J36" s="119"/>
      <c r="K36" s="120"/>
      <c r="L36" s="121"/>
      <c r="M36" s="33">
        <v>3</v>
      </c>
      <c r="N36" s="34"/>
      <c r="O36" s="34"/>
      <c r="P36" s="34"/>
      <c r="Q36" s="34"/>
      <c r="R36" s="35"/>
      <c r="S36" s="126"/>
      <c r="T36" s="127"/>
      <c r="U36" s="127"/>
      <c r="V36" s="128"/>
      <c r="W36" s="116"/>
      <c r="X36" s="117"/>
      <c r="Y36" s="14"/>
      <c r="Z36" s="2"/>
      <c r="AK36" s="5">
        <v>34</v>
      </c>
      <c r="AL36" s="1" t="s">
        <v>198</v>
      </c>
      <c r="AN36" s="5">
        <v>34</v>
      </c>
      <c r="AO36" s="1" t="s">
        <v>198</v>
      </c>
    </row>
    <row r="37" spans="2:41" ht="21" customHeight="1">
      <c r="B37" s="129" t="s">
        <v>28</v>
      </c>
      <c r="C37" s="130"/>
      <c r="D37" s="131"/>
      <c r="E37" s="31">
        <v>4</v>
      </c>
      <c r="F37" s="70"/>
      <c r="G37" s="98"/>
      <c r="H37" s="32">
        <v>5</v>
      </c>
      <c r="I37" s="118"/>
      <c r="J37" s="119"/>
      <c r="K37" s="120"/>
      <c r="L37" s="121"/>
      <c r="M37" s="33">
        <v>6</v>
      </c>
      <c r="N37" s="34"/>
      <c r="O37" s="34"/>
      <c r="P37" s="34"/>
      <c r="Q37" s="34"/>
      <c r="R37" s="34"/>
      <c r="S37" s="118"/>
      <c r="T37" s="122"/>
      <c r="U37" s="122"/>
      <c r="V37" s="119"/>
      <c r="W37" s="120"/>
      <c r="X37" s="121"/>
      <c r="Y37" s="14"/>
      <c r="Z37" s="2"/>
      <c r="AK37" s="5">
        <v>35</v>
      </c>
      <c r="AL37" s="1" t="s">
        <v>199</v>
      </c>
      <c r="AN37" s="5">
        <v>35</v>
      </c>
      <c r="AO37" s="1" t="s">
        <v>199</v>
      </c>
    </row>
    <row r="38" spans="2:41" ht="13.15" customHeight="1">
      <c r="B38" s="36"/>
      <c r="C38" s="36"/>
      <c r="D38" s="36"/>
      <c r="E38" s="36"/>
      <c r="F38" s="36"/>
      <c r="G38" s="36"/>
      <c r="H38" s="36"/>
      <c r="S38" s="2"/>
      <c r="T38" s="2"/>
      <c r="V38" s="2"/>
      <c r="Z38" s="2"/>
      <c r="AE38" s="1" t="s">
        <v>5</v>
      </c>
      <c r="AK38" s="5">
        <v>36</v>
      </c>
      <c r="AL38" s="1" t="s">
        <v>200</v>
      </c>
      <c r="AN38" s="5">
        <v>36</v>
      </c>
      <c r="AO38" s="1" t="s">
        <v>200</v>
      </c>
    </row>
    <row r="39" spans="2:41" ht="13.15" customHeight="1">
      <c r="B39" s="36"/>
      <c r="C39" s="36"/>
      <c r="D39" s="36"/>
      <c r="E39" s="36"/>
      <c r="F39" s="36"/>
      <c r="G39" s="36"/>
      <c r="H39" s="36"/>
      <c r="S39" s="2"/>
      <c r="T39" s="2"/>
      <c r="V39" s="2"/>
      <c r="Z39" s="2"/>
      <c r="AE39" s="1" t="s">
        <v>385</v>
      </c>
      <c r="AK39" s="5">
        <v>37</v>
      </c>
      <c r="AL39" s="1" t="s">
        <v>201</v>
      </c>
      <c r="AN39" s="5">
        <v>37</v>
      </c>
      <c r="AO39" s="1" t="s">
        <v>201</v>
      </c>
    </row>
    <row r="40" spans="2:41" ht="13.15" customHeight="1">
      <c r="B40" s="36"/>
      <c r="C40" s="36"/>
      <c r="D40" s="36"/>
      <c r="E40" s="36"/>
      <c r="F40" s="36"/>
      <c r="G40" s="36"/>
      <c r="H40" s="36"/>
      <c r="S40" s="2"/>
      <c r="T40" s="2"/>
      <c r="V40" s="2"/>
      <c r="Z40" s="2"/>
      <c r="AD40" s="1" t="str">
        <f t="shared" ref="AD40:AD47" si="4">AJ40</f>
        <v>ES12A020</v>
      </c>
      <c r="AE40" s="1" t="s">
        <v>387</v>
      </c>
      <c r="AF40" s="1" t="s">
        <v>394</v>
      </c>
      <c r="AG40" s="1" t="s">
        <v>395</v>
      </c>
      <c r="AH40" s="1">
        <v>0</v>
      </c>
      <c r="AI40" s="1">
        <v>20</v>
      </c>
      <c r="AJ40" s="1" t="str">
        <f t="shared" ref="AJ40:AJ47" si="5">AF40&amp;AG40&amp;AH40&amp;AI40</f>
        <v>ES12A020</v>
      </c>
      <c r="AK40" s="5">
        <v>38</v>
      </c>
      <c r="AL40" s="1" t="s">
        <v>202</v>
      </c>
      <c r="AN40" s="5">
        <v>38</v>
      </c>
      <c r="AO40" s="1" t="s">
        <v>202</v>
      </c>
    </row>
    <row r="41" spans="2:41" ht="13.15" customHeight="1">
      <c r="B41" s="36"/>
      <c r="C41" s="36"/>
      <c r="D41" s="36"/>
      <c r="E41" s="36"/>
      <c r="F41" s="36"/>
      <c r="G41" s="36"/>
      <c r="H41" s="36"/>
      <c r="S41" s="2"/>
      <c r="T41" s="2"/>
      <c r="V41" s="2"/>
      <c r="Z41" s="2"/>
      <c r="AD41" s="1" t="str">
        <f t="shared" si="4"/>
        <v>ES12A022</v>
      </c>
      <c r="AE41" s="1" t="s">
        <v>388</v>
      </c>
      <c r="AF41" s="1" t="s">
        <v>394</v>
      </c>
      <c r="AG41" s="1" t="s">
        <v>395</v>
      </c>
      <c r="AH41" s="1">
        <v>0</v>
      </c>
      <c r="AI41" s="1">
        <v>22</v>
      </c>
      <c r="AJ41" s="1" t="str">
        <f t="shared" si="5"/>
        <v>ES12A022</v>
      </c>
      <c r="AK41" s="5">
        <v>39</v>
      </c>
      <c r="AL41" s="1" t="s">
        <v>203</v>
      </c>
      <c r="AN41" s="5">
        <v>39</v>
      </c>
      <c r="AO41" s="1" t="s">
        <v>203</v>
      </c>
    </row>
    <row r="42" spans="2:41">
      <c r="AD42" s="1" t="str">
        <f t="shared" si="4"/>
        <v>ES12A024</v>
      </c>
      <c r="AE42" s="1" t="s">
        <v>386</v>
      </c>
      <c r="AF42" s="1" t="s">
        <v>394</v>
      </c>
      <c r="AG42" s="1" t="s">
        <v>395</v>
      </c>
      <c r="AH42" s="1">
        <v>0</v>
      </c>
      <c r="AI42" s="1">
        <v>24</v>
      </c>
      <c r="AJ42" s="1" t="str">
        <f t="shared" si="5"/>
        <v>ES12A024</v>
      </c>
      <c r="AK42" s="5">
        <v>40</v>
      </c>
      <c r="AL42" s="1" t="s">
        <v>204</v>
      </c>
      <c r="AN42" s="5">
        <v>40</v>
      </c>
      <c r="AO42" s="1" t="s">
        <v>204</v>
      </c>
    </row>
    <row r="43" spans="2:41">
      <c r="AD43" s="1" t="str">
        <f t="shared" si="4"/>
        <v>ES12A026</v>
      </c>
      <c r="AE43" s="1" t="s">
        <v>389</v>
      </c>
      <c r="AF43" s="1" t="s">
        <v>394</v>
      </c>
      <c r="AG43" s="1" t="s">
        <v>395</v>
      </c>
      <c r="AH43" s="1">
        <v>0</v>
      </c>
      <c r="AI43" s="1">
        <v>26</v>
      </c>
      <c r="AJ43" s="1" t="str">
        <f t="shared" si="5"/>
        <v>ES12A026</v>
      </c>
      <c r="AK43" s="5">
        <v>41</v>
      </c>
      <c r="AL43" s="1" t="s">
        <v>205</v>
      </c>
      <c r="AN43" s="5">
        <v>41</v>
      </c>
      <c r="AO43" s="1" t="s">
        <v>205</v>
      </c>
    </row>
    <row r="44" spans="2:41">
      <c r="AD44" s="1" t="str">
        <f t="shared" si="4"/>
        <v>ES12A028</v>
      </c>
      <c r="AE44" s="1" t="s">
        <v>390</v>
      </c>
      <c r="AF44" s="1" t="s">
        <v>394</v>
      </c>
      <c r="AG44" s="1" t="s">
        <v>395</v>
      </c>
      <c r="AH44" s="1">
        <v>0</v>
      </c>
      <c r="AI44" s="1">
        <v>28</v>
      </c>
      <c r="AJ44" s="1" t="str">
        <f t="shared" si="5"/>
        <v>ES12A028</v>
      </c>
      <c r="AK44" s="5">
        <v>42</v>
      </c>
      <c r="AL44" s="1" t="s">
        <v>206</v>
      </c>
      <c r="AN44" s="5">
        <v>42</v>
      </c>
      <c r="AO44" s="1" t="s">
        <v>206</v>
      </c>
    </row>
    <row r="45" spans="2:41">
      <c r="AD45" s="1" t="str">
        <f t="shared" si="4"/>
        <v>ES12A030</v>
      </c>
      <c r="AE45" s="1" t="s">
        <v>391</v>
      </c>
      <c r="AF45" s="1" t="s">
        <v>394</v>
      </c>
      <c r="AG45" s="1" t="s">
        <v>395</v>
      </c>
      <c r="AH45" s="1">
        <v>0</v>
      </c>
      <c r="AI45" s="1">
        <v>30</v>
      </c>
      <c r="AJ45" s="1" t="str">
        <f t="shared" si="5"/>
        <v>ES12A030</v>
      </c>
      <c r="AK45" s="5">
        <v>43</v>
      </c>
      <c r="AL45" s="1" t="s">
        <v>207</v>
      </c>
      <c r="AN45" s="5">
        <v>43</v>
      </c>
      <c r="AO45" s="1" t="s">
        <v>207</v>
      </c>
    </row>
    <row r="46" spans="2:41">
      <c r="AD46" s="1" t="str">
        <f t="shared" si="4"/>
        <v>ES12A033</v>
      </c>
      <c r="AE46" s="1" t="s">
        <v>392</v>
      </c>
      <c r="AF46" s="1" t="s">
        <v>394</v>
      </c>
      <c r="AG46" s="1" t="s">
        <v>395</v>
      </c>
      <c r="AH46" s="1">
        <v>0</v>
      </c>
      <c r="AI46" s="1">
        <v>33</v>
      </c>
      <c r="AJ46" s="1" t="str">
        <f t="shared" si="5"/>
        <v>ES12A033</v>
      </c>
      <c r="AK46" s="5">
        <v>44</v>
      </c>
      <c r="AL46" s="1" t="s">
        <v>208</v>
      </c>
      <c r="AN46" s="5">
        <v>44</v>
      </c>
      <c r="AO46" s="1" t="s">
        <v>208</v>
      </c>
    </row>
    <row r="47" spans="2:41">
      <c r="AD47" s="1" t="str">
        <f t="shared" si="4"/>
        <v>ES12A110</v>
      </c>
      <c r="AE47" s="1" t="s">
        <v>393</v>
      </c>
      <c r="AF47" s="1" t="s">
        <v>394</v>
      </c>
      <c r="AG47" s="1" t="s">
        <v>395</v>
      </c>
      <c r="AI47" s="1">
        <v>110</v>
      </c>
      <c r="AJ47" s="1" t="str">
        <f t="shared" si="5"/>
        <v>ES12A110</v>
      </c>
      <c r="AK47" s="5">
        <v>45</v>
      </c>
      <c r="AL47" s="1" t="s">
        <v>209</v>
      </c>
      <c r="AN47" s="5">
        <v>45</v>
      </c>
      <c r="AO47" s="1" t="s">
        <v>209</v>
      </c>
    </row>
    <row r="48" spans="2:41">
      <c r="AE48" s="1" t="s">
        <v>275</v>
      </c>
      <c r="AK48" s="5">
        <v>46</v>
      </c>
      <c r="AL48" s="1" t="s">
        <v>210</v>
      </c>
      <c r="AN48" s="5">
        <v>46</v>
      </c>
      <c r="AO48" s="1" t="s">
        <v>210</v>
      </c>
    </row>
    <row r="49" spans="30:41">
      <c r="AD49" s="1" t="str">
        <f t="shared" ref="AD49:AD80" si="6">AJ49</f>
        <v>ES34M024</v>
      </c>
      <c r="AE49" s="1" t="s">
        <v>276</v>
      </c>
      <c r="AF49" s="1" t="s">
        <v>286</v>
      </c>
      <c r="AG49" s="1" t="s">
        <v>132</v>
      </c>
      <c r="AH49" s="1">
        <v>0</v>
      </c>
      <c r="AI49" s="1">
        <v>24</v>
      </c>
      <c r="AJ49" s="1" t="str">
        <f t="shared" ref="AJ49:AJ57" si="7">AF49&amp;AG49&amp;AH49&amp;AI49</f>
        <v>ES34M024</v>
      </c>
      <c r="AK49" s="5">
        <v>47</v>
      </c>
      <c r="AL49" s="1" t="s">
        <v>211</v>
      </c>
      <c r="AN49" s="5">
        <v>47</v>
      </c>
      <c r="AO49" s="1" t="s">
        <v>211</v>
      </c>
    </row>
    <row r="50" spans="30:41">
      <c r="AD50" s="1" t="str">
        <f t="shared" si="6"/>
        <v>ES34M026</v>
      </c>
      <c r="AE50" s="1" t="s">
        <v>277</v>
      </c>
      <c r="AF50" s="1" t="s">
        <v>286</v>
      </c>
      <c r="AG50" s="1" t="s">
        <v>132</v>
      </c>
      <c r="AH50" s="1">
        <v>0</v>
      </c>
      <c r="AI50" s="1">
        <v>26</v>
      </c>
      <c r="AJ50" s="1" t="str">
        <f t="shared" si="7"/>
        <v>ES34M026</v>
      </c>
      <c r="AK50" s="5">
        <v>48</v>
      </c>
      <c r="AN50" s="5">
        <v>48</v>
      </c>
    </row>
    <row r="51" spans="30:41">
      <c r="AD51" s="1" t="str">
        <f t="shared" si="6"/>
        <v>ES34M028</v>
      </c>
      <c r="AE51" s="1" t="s">
        <v>278</v>
      </c>
      <c r="AF51" s="1" t="s">
        <v>286</v>
      </c>
      <c r="AG51" s="1" t="s">
        <v>132</v>
      </c>
      <c r="AH51" s="1">
        <v>0</v>
      </c>
      <c r="AI51" s="1">
        <v>28</v>
      </c>
      <c r="AJ51" s="1" t="str">
        <f t="shared" si="7"/>
        <v>ES34M028</v>
      </c>
    </row>
    <row r="52" spans="30:41">
      <c r="AD52" s="1" t="str">
        <f t="shared" si="6"/>
        <v>ES34M030</v>
      </c>
      <c r="AE52" s="1" t="s">
        <v>279</v>
      </c>
      <c r="AF52" s="1" t="s">
        <v>286</v>
      </c>
      <c r="AG52" s="1" t="s">
        <v>132</v>
      </c>
      <c r="AH52" s="1">
        <v>0</v>
      </c>
      <c r="AI52" s="1">
        <v>30</v>
      </c>
      <c r="AJ52" s="1" t="str">
        <f t="shared" si="7"/>
        <v>ES34M030</v>
      </c>
    </row>
    <row r="53" spans="30:41">
      <c r="AD53" s="1" t="str">
        <f t="shared" si="6"/>
        <v>ES34M033</v>
      </c>
      <c r="AE53" s="1" t="s">
        <v>280</v>
      </c>
      <c r="AF53" s="1" t="s">
        <v>286</v>
      </c>
      <c r="AG53" s="1" t="s">
        <v>132</v>
      </c>
      <c r="AH53" s="1">
        <v>0</v>
      </c>
      <c r="AI53" s="1">
        <v>33</v>
      </c>
      <c r="AJ53" s="1" t="str">
        <f t="shared" si="7"/>
        <v>ES34M033</v>
      </c>
    </row>
    <row r="54" spans="30:41">
      <c r="AD54" s="1" t="str">
        <f t="shared" si="6"/>
        <v>ES34M036</v>
      </c>
      <c r="AE54" s="1" t="s">
        <v>281</v>
      </c>
      <c r="AF54" s="1" t="s">
        <v>286</v>
      </c>
      <c r="AG54" s="1" t="s">
        <v>132</v>
      </c>
      <c r="AH54" s="1">
        <v>0</v>
      </c>
      <c r="AI54" s="1">
        <v>36</v>
      </c>
      <c r="AJ54" s="1" t="str">
        <f t="shared" si="7"/>
        <v>ES34M036</v>
      </c>
    </row>
    <row r="55" spans="30:41">
      <c r="AD55" s="1" t="str">
        <f t="shared" si="6"/>
        <v>ES34M039</v>
      </c>
      <c r="AE55" s="1" t="s">
        <v>282</v>
      </c>
      <c r="AF55" s="1" t="s">
        <v>286</v>
      </c>
      <c r="AG55" s="1" t="s">
        <v>132</v>
      </c>
      <c r="AH55" s="1">
        <v>0</v>
      </c>
      <c r="AI55" s="1">
        <v>39</v>
      </c>
      <c r="AJ55" s="1" t="str">
        <f t="shared" si="7"/>
        <v>ES34M039</v>
      </c>
    </row>
    <row r="56" spans="30:41">
      <c r="AD56" s="1" t="str">
        <f t="shared" si="6"/>
        <v>ES34M042</v>
      </c>
      <c r="AE56" s="1" t="s">
        <v>283</v>
      </c>
      <c r="AF56" s="1" t="s">
        <v>286</v>
      </c>
      <c r="AG56" s="1" t="s">
        <v>132</v>
      </c>
      <c r="AH56" s="1">
        <v>0</v>
      </c>
      <c r="AI56" s="1">
        <v>42</v>
      </c>
      <c r="AJ56" s="1" t="str">
        <f t="shared" si="7"/>
        <v>ES34M042</v>
      </c>
    </row>
    <row r="57" spans="30:41">
      <c r="AD57" s="1" t="str">
        <f t="shared" si="6"/>
        <v>ES34M046</v>
      </c>
      <c r="AE57" s="1" t="s">
        <v>284</v>
      </c>
      <c r="AF57" s="1" t="s">
        <v>286</v>
      </c>
      <c r="AG57" s="1" t="s">
        <v>132</v>
      </c>
      <c r="AH57" s="1">
        <v>0</v>
      </c>
      <c r="AI57" s="1">
        <v>46</v>
      </c>
      <c r="AJ57" s="1" t="str">
        <f t="shared" si="7"/>
        <v>ES34M046</v>
      </c>
    </row>
    <row r="58" spans="30:41">
      <c r="AD58" s="1" t="str">
        <f t="shared" si="6"/>
        <v>ES34M050</v>
      </c>
      <c r="AE58" s="1" t="s">
        <v>287</v>
      </c>
      <c r="AF58" s="1" t="s">
        <v>286</v>
      </c>
      <c r="AG58" s="1" t="s">
        <v>132</v>
      </c>
      <c r="AH58" s="1">
        <v>0</v>
      </c>
      <c r="AI58" s="1">
        <v>50</v>
      </c>
      <c r="AJ58" s="1" t="str">
        <f t="shared" ref="AJ58:AJ59" si="8">AF58&amp;AG58&amp;AH58&amp;AI58</f>
        <v>ES34M050</v>
      </c>
    </row>
    <row r="59" spans="30:41">
      <c r="AD59" s="1" t="str">
        <f t="shared" si="6"/>
        <v>ES34M110</v>
      </c>
      <c r="AE59" s="1" t="s">
        <v>288</v>
      </c>
      <c r="AF59" s="1" t="s">
        <v>286</v>
      </c>
      <c r="AG59" s="1" t="s">
        <v>132</v>
      </c>
      <c r="AI59" s="37">
        <v>110</v>
      </c>
      <c r="AJ59" s="1" t="str">
        <f t="shared" si="8"/>
        <v>ES34M110</v>
      </c>
    </row>
    <row r="60" spans="30:41">
      <c r="AD60" s="1">
        <f t="shared" si="6"/>
        <v>0</v>
      </c>
      <c r="AE60" s="1" t="s">
        <v>289</v>
      </c>
    </row>
    <row r="61" spans="30:41">
      <c r="AD61" s="1" t="str">
        <f t="shared" si="6"/>
        <v>ES56M028</v>
      </c>
      <c r="AE61" s="1" t="s">
        <v>290</v>
      </c>
      <c r="AF61" s="1" t="s">
        <v>303</v>
      </c>
      <c r="AG61" s="1" t="s">
        <v>132</v>
      </c>
      <c r="AH61" s="1">
        <v>0</v>
      </c>
      <c r="AI61" s="1">
        <v>28</v>
      </c>
      <c r="AJ61" s="1" t="str">
        <f t="shared" ref="AJ61:AJ66" si="9">AF61&amp;AG61&amp;AH61&amp;AI61</f>
        <v>ES56M028</v>
      </c>
    </row>
    <row r="62" spans="30:41">
      <c r="AD62" s="1" t="str">
        <f t="shared" si="6"/>
        <v>ES56M030</v>
      </c>
      <c r="AE62" s="1" t="s">
        <v>291</v>
      </c>
      <c r="AF62" s="1" t="s">
        <v>303</v>
      </c>
      <c r="AG62" s="1" t="s">
        <v>132</v>
      </c>
      <c r="AH62" s="1">
        <v>0</v>
      </c>
      <c r="AI62" s="1">
        <v>30</v>
      </c>
      <c r="AJ62" s="1" t="str">
        <f t="shared" si="9"/>
        <v>ES56M030</v>
      </c>
    </row>
    <row r="63" spans="30:41">
      <c r="AD63" s="1" t="str">
        <f t="shared" si="6"/>
        <v>ES56M033</v>
      </c>
      <c r="AE63" s="1" t="s">
        <v>292</v>
      </c>
      <c r="AF63" s="1" t="s">
        <v>303</v>
      </c>
      <c r="AG63" s="1" t="s">
        <v>132</v>
      </c>
      <c r="AH63" s="1">
        <v>0</v>
      </c>
      <c r="AI63" s="1">
        <v>33</v>
      </c>
      <c r="AJ63" s="1" t="str">
        <f t="shared" si="9"/>
        <v>ES56M033</v>
      </c>
    </row>
    <row r="64" spans="30:41">
      <c r="AD64" s="1" t="str">
        <f t="shared" si="6"/>
        <v>ES56M036</v>
      </c>
      <c r="AE64" s="1" t="s">
        <v>293</v>
      </c>
      <c r="AF64" s="1" t="s">
        <v>303</v>
      </c>
      <c r="AG64" s="1" t="s">
        <v>132</v>
      </c>
      <c r="AH64" s="1">
        <v>0</v>
      </c>
      <c r="AI64" s="1">
        <v>36</v>
      </c>
      <c r="AJ64" s="1" t="str">
        <f t="shared" si="9"/>
        <v>ES56M036</v>
      </c>
    </row>
    <row r="65" spans="30:36">
      <c r="AD65" s="1" t="str">
        <f t="shared" si="6"/>
        <v>ES56M039</v>
      </c>
      <c r="AE65" s="1" t="s">
        <v>294</v>
      </c>
      <c r="AF65" s="1" t="s">
        <v>303</v>
      </c>
      <c r="AG65" s="1" t="s">
        <v>132</v>
      </c>
      <c r="AH65" s="1">
        <v>0</v>
      </c>
      <c r="AI65" s="1">
        <v>39</v>
      </c>
      <c r="AJ65" s="1" t="str">
        <f t="shared" si="9"/>
        <v>ES56M039</v>
      </c>
    </row>
    <row r="66" spans="30:36">
      <c r="AD66" s="1" t="str">
        <f t="shared" si="6"/>
        <v>ES56M042</v>
      </c>
      <c r="AE66" s="1" t="s">
        <v>295</v>
      </c>
      <c r="AF66" s="1" t="s">
        <v>303</v>
      </c>
      <c r="AG66" s="1" t="s">
        <v>132</v>
      </c>
      <c r="AH66" s="1">
        <v>0</v>
      </c>
      <c r="AI66" s="1">
        <v>42</v>
      </c>
      <c r="AJ66" s="1" t="str">
        <f t="shared" si="9"/>
        <v>ES56M042</v>
      </c>
    </row>
    <row r="67" spans="30:36">
      <c r="AD67" s="1" t="str">
        <f t="shared" si="6"/>
        <v>ES56M046</v>
      </c>
      <c r="AE67" s="1" t="s">
        <v>296</v>
      </c>
      <c r="AF67" s="1" t="s">
        <v>303</v>
      </c>
      <c r="AG67" s="1" t="s">
        <v>132</v>
      </c>
      <c r="AH67" s="1">
        <v>0</v>
      </c>
      <c r="AI67" s="1">
        <v>46</v>
      </c>
      <c r="AJ67" s="1" t="str">
        <f t="shared" ref="AJ67:AJ73" si="10">AF67&amp;AG67&amp;AH67&amp;AI67</f>
        <v>ES56M046</v>
      </c>
    </row>
    <row r="68" spans="30:36">
      <c r="AD68" s="1" t="str">
        <f t="shared" si="6"/>
        <v>ES56M050</v>
      </c>
      <c r="AE68" s="1" t="s">
        <v>297</v>
      </c>
      <c r="AF68" s="1" t="s">
        <v>303</v>
      </c>
      <c r="AG68" s="1" t="s">
        <v>132</v>
      </c>
      <c r="AH68" s="1">
        <v>0</v>
      </c>
      <c r="AI68" s="1">
        <v>50</v>
      </c>
      <c r="AJ68" s="1" t="str">
        <f t="shared" si="10"/>
        <v>ES56M050</v>
      </c>
    </row>
    <row r="69" spans="30:36">
      <c r="AD69" s="1" t="str">
        <f t="shared" si="6"/>
        <v>ES56M055</v>
      </c>
      <c r="AE69" s="1" t="s">
        <v>298</v>
      </c>
      <c r="AF69" s="1" t="s">
        <v>303</v>
      </c>
      <c r="AG69" s="1" t="s">
        <v>132</v>
      </c>
      <c r="AH69" s="1">
        <v>0</v>
      </c>
      <c r="AI69" s="1">
        <v>55</v>
      </c>
      <c r="AJ69" s="1" t="str">
        <f t="shared" si="10"/>
        <v>ES56M055</v>
      </c>
    </row>
    <row r="70" spans="30:36">
      <c r="AD70" s="1" t="str">
        <f t="shared" si="6"/>
        <v>ES56M060</v>
      </c>
      <c r="AE70" s="1" t="s">
        <v>299</v>
      </c>
      <c r="AF70" s="1" t="s">
        <v>303</v>
      </c>
      <c r="AG70" s="1" t="s">
        <v>132</v>
      </c>
      <c r="AH70" s="1">
        <v>0</v>
      </c>
      <c r="AI70" s="1">
        <v>60</v>
      </c>
      <c r="AJ70" s="1" t="str">
        <f t="shared" si="10"/>
        <v>ES56M060</v>
      </c>
    </row>
    <row r="71" spans="30:36">
      <c r="AD71" s="1" t="str">
        <f t="shared" si="6"/>
        <v>ES56M065</v>
      </c>
      <c r="AE71" s="1" t="s">
        <v>300</v>
      </c>
      <c r="AF71" s="1" t="s">
        <v>303</v>
      </c>
      <c r="AG71" s="1" t="s">
        <v>132</v>
      </c>
      <c r="AH71" s="1">
        <v>0</v>
      </c>
      <c r="AI71" s="1">
        <v>65</v>
      </c>
      <c r="AJ71" s="1" t="str">
        <f t="shared" si="10"/>
        <v>ES56M065</v>
      </c>
    </row>
    <row r="72" spans="30:36">
      <c r="AD72" s="1" t="str">
        <f t="shared" si="6"/>
        <v>ES56M070</v>
      </c>
      <c r="AE72" s="1" t="s">
        <v>301</v>
      </c>
      <c r="AF72" s="1" t="s">
        <v>303</v>
      </c>
      <c r="AG72" s="1" t="s">
        <v>132</v>
      </c>
      <c r="AH72" s="1">
        <v>0</v>
      </c>
      <c r="AI72" s="1">
        <v>70</v>
      </c>
      <c r="AJ72" s="1" t="str">
        <f t="shared" si="10"/>
        <v>ES56M070</v>
      </c>
    </row>
    <row r="73" spans="30:36">
      <c r="AD73" s="1" t="str">
        <f t="shared" si="6"/>
        <v>ES56M110</v>
      </c>
      <c r="AE73" s="1" t="s">
        <v>302</v>
      </c>
      <c r="AF73" s="1" t="s">
        <v>303</v>
      </c>
      <c r="AG73" s="1" t="s">
        <v>132</v>
      </c>
      <c r="AI73" s="37">
        <v>110</v>
      </c>
      <c r="AJ73" s="1" t="str">
        <f t="shared" si="10"/>
        <v>ES56M110</v>
      </c>
    </row>
    <row r="74" spans="30:36">
      <c r="AD74" s="1">
        <f t="shared" si="6"/>
        <v>0</v>
      </c>
      <c r="AE74" s="1" t="s">
        <v>313</v>
      </c>
    </row>
    <row r="75" spans="30:36">
      <c r="AD75" s="1" t="str">
        <f t="shared" si="6"/>
        <v>ES34F024</v>
      </c>
      <c r="AE75" s="1" t="s">
        <v>304</v>
      </c>
      <c r="AF75" s="1" t="s">
        <v>286</v>
      </c>
      <c r="AG75" s="1" t="s">
        <v>133</v>
      </c>
      <c r="AH75" s="1">
        <v>0</v>
      </c>
      <c r="AI75" s="1">
        <v>24</v>
      </c>
      <c r="AJ75" s="1" t="str">
        <f t="shared" ref="AJ75:AJ80" si="11">AF75&amp;AG75&amp;AH75&amp;AI75</f>
        <v>ES34F024</v>
      </c>
    </row>
    <row r="76" spans="30:36">
      <c r="AD76" s="1" t="str">
        <f t="shared" si="6"/>
        <v>ES34F026</v>
      </c>
      <c r="AE76" s="1" t="s">
        <v>305</v>
      </c>
      <c r="AF76" s="1" t="s">
        <v>285</v>
      </c>
      <c r="AG76" s="1" t="s">
        <v>133</v>
      </c>
      <c r="AH76" s="1">
        <v>0</v>
      </c>
      <c r="AI76" s="1">
        <v>26</v>
      </c>
      <c r="AJ76" s="1" t="str">
        <f t="shared" si="11"/>
        <v>ES34F026</v>
      </c>
    </row>
    <row r="77" spans="30:36">
      <c r="AD77" s="1" t="str">
        <f t="shared" si="6"/>
        <v>ES34F028</v>
      </c>
      <c r="AE77" s="1" t="s">
        <v>306</v>
      </c>
      <c r="AF77" s="1" t="s">
        <v>285</v>
      </c>
      <c r="AG77" s="1" t="s">
        <v>133</v>
      </c>
      <c r="AH77" s="1">
        <v>0</v>
      </c>
      <c r="AI77" s="1">
        <v>28</v>
      </c>
      <c r="AJ77" s="1" t="str">
        <f t="shared" si="11"/>
        <v>ES34F028</v>
      </c>
    </row>
    <row r="78" spans="30:36">
      <c r="AD78" s="1" t="str">
        <f t="shared" si="6"/>
        <v>ES34F030</v>
      </c>
      <c r="AE78" s="1" t="s">
        <v>307</v>
      </c>
      <c r="AF78" s="1" t="s">
        <v>285</v>
      </c>
      <c r="AG78" s="1" t="s">
        <v>133</v>
      </c>
      <c r="AH78" s="1">
        <v>0</v>
      </c>
      <c r="AI78" s="1">
        <v>30</v>
      </c>
      <c r="AJ78" s="1" t="str">
        <f t="shared" si="11"/>
        <v>ES34F030</v>
      </c>
    </row>
    <row r="79" spans="30:36">
      <c r="AD79" s="1" t="str">
        <f t="shared" si="6"/>
        <v>ES34F033</v>
      </c>
      <c r="AE79" s="1" t="s">
        <v>308</v>
      </c>
      <c r="AF79" s="1" t="s">
        <v>285</v>
      </c>
      <c r="AG79" s="1" t="s">
        <v>133</v>
      </c>
      <c r="AH79" s="1">
        <v>0</v>
      </c>
      <c r="AI79" s="1">
        <v>33</v>
      </c>
      <c r="AJ79" s="1" t="str">
        <f t="shared" si="11"/>
        <v>ES34F033</v>
      </c>
    </row>
    <row r="80" spans="30:36">
      <c r="AD80" s="1" t="str">
        <f t="shared" si="6"/>
        <v>ES34F036</v>
      </c>
      <c r="AE80" s="1" t="s">
        <v>309</v>
      </c>
      <c r="AF80" s="1" t="s">
        <v>285</v>
      </c>
      <c r="AG80" s="1" t="s">
        <v>133</v>
      </c>
      <c r="AH80" s="1">
        <v>0</v>
      </c>
      <c r="AI80" s="1">
        <v>36</v>
      </c>
      <c r="AJ80" s="1" t="str">
        <f t="shared" si="11"/>
        <v>ES34F036</v>
      </c>
    </row>
    <row r="81" spans="30:44">
      <c r="AD81" s="1" t="str">
        <f t="shared" ref="AD81:AD94" si="12">AJ81</f>
        <v>ES34F040</v>
      </c>
      <c r="AE81" s="1" t="s">
        <v>310</v>
      </c>
      <c r="AF81" s="1" t="s">
        <v>285</v>
      </c>
      <c r="AG81" s="1" t="s">
        <v>133</v>
      </c>
      <c r="AH81" s="1">
        <v>0</v>
      </c>
      <c r="AI81" s="1">
        <v>40</v>
      </c>
      <c r="AJ81" s="1" t="str">
        <f t="shared" ref="AJ81:AJ83" si="13">AF81&amp;AG81&amp;AH81&amp;AI81</f>
        <v>ES34F040</v>
      </c>
    </row>
    <row r="82" spans="30:44">
      <c r="AD82" s="1" t="str">
        <f t="shared" si="12"/>
        <v>ES34F044</v>
      </c>
      <c r="AE82" s="1" t="s">
        <v>311</v>
      </c>
      <c r="AF82" s="1" t="s">
        <v>285</v>
      </c>
      <c r="AG82" s="1" t="s">
        <v>133</v>
      </c>
      <c r="AH82" s="1">
        <v>0</v>
      </c>
      <c r="AI82" s="1">
        <v>44</v>
      </c>
      <c r="AJ82" s="1" t="str">
        <f t="shared" si="13"/>
        <v>ES34F044</v>
      </c>
    </row>
    <row r="83" spans="30:44">
      <c r="AD83" s="1" t="str">
        <f t="shared" si="12"/>
        <v>ES34F110</v>
      </c>
      <c r="AE83" s="1" t="s">
        <v>312</v>
      </c>
      <c r="AF83" s="1" t="s">
        <v>285</v>
      </c>
      <c r="AG83" s="1" t="s">
        <v>133</v>
      </c>
      <c r="AI83" s="37">
        <v>110</v>
      </c>
      <c r="AJ83" s="1" t="str">
        <f t="shared" si="13"/>
        <v>ES34F110</v>
      </c>
    </row>
    <row r="84" spans="30:44">
      <c r="AD84" s="1">
        <f t="shared" si="12"/>
        <v>0</v>
      </c>
      <c r="AE84" s="1" t="s">
        <v>314</v>
      </c>
    </row>
    <row r="85" spans="30:44">
      <c r="AD85" s="1" t="str">
        <f t="shared" si="12"/>
        <v>ES56F028</v>
      </c>
      <c r="AE85" s="1" t="s">
        <v>315</v>
      </c>
      <c r="AF85" s="1" t="s">
        <v>303</v>
      </c>
      <c r="AG85" s="1" t="s">
        <v>133</v>
      </c>
      <c r="AH85" s="1">
        <v>0</v>
      </c>
      <c r="AI85" s="1">
        <v>28</v>
      </c>
      <c r="AJ85" s="1" t="str">
        <f t="shared" ref="AJ85:AJ91" si="14">AF85&amp;AG85&amp;AH85&amp;AI85</f>
        <v>ES56F028</v>
      </c>
    </row>
    <row r="86" spans="30:44">
      <c r="AD86" s="1" t="str">
        <f t="shared" si="12"/>
        <v>ES56F030</v>
      </c>
      <c r="AE86" s="1" t="s">
        <v>316</v>
      </c>
      <c r="AF86" s="1" t="s">
        <v>303</v>
      </c>
      <c r="AG86" s="1" t="s">
        <v>133</v>
      </c>
      <c r="AH86" s="1">
        <v>0</v>
      </c>
      <c r="AI86" s="1">
        <v>30</v>
      </c>
      <c r="AJ86" s="1" t="str">
        <f t="shared" si="14"/>
        <v>ES56F030</v>
      </c>
    </row>
    <row r="87" spans="30:44">
      <c r="AD87" s="1" t="str">
        <f t="shared" si="12"/>
        <v>ES56F033</v>
      </c>
      <c r="AE87" s="1" t="s">
        <v>317</v>
      </c>
      <c r="AF87" s="1" t="s">
        <v>303</v>
      </c>
      <c r="AG87" s="1" t="s">
        <v>133</v>
      </c>
      <c r="AH87" s="1">
        <v>0</v>
      </c>
      <c r="AI87" s="1">
        <v>33</v>
      </c>
      <c r="AJ87" s="1" t="str">
        <f t="shared" si="14"/>
        <v>ES56F033</v>
      </c>
    </row>
    <row r="88" spans="30:44">
      <c r="AD88" s="1" t="str">
        <f t="shared" si="12"/>
        <v>ES56F036</v>
      </c>
      <c r="AE88" s="1" t="s">
        <v>318</v>
      </c>
      <c r="AF88" s="1" t="s">
        <v>303</v>
      </c>
      <c r="AG88" s="1" t="s">
        <v>133</v>
      </c>
      <c r="AH88" s="1">
        <v>0</v>
      </c>
      <c r="AI88" s="1">
        <v>36</v>
      </c>
      <c r="AJ88" s="1" t="str">
        <f t="shared" si="14"/>
        <v>ES56F036</v>
      </c>
    </row>
    <row r="89" spans="30:44">
      <c r="AD89" s="1" t="str">
        <f t="shared" si="12"/>
        <v>ES56F040</v>
      </c>
      <c r="AE89" s="1" t="s">
        <v>319</v>
      </c>
      <c r="AF89" s="1" t="s">
        <v>303</v>
      </c>
      <c r="AG89" s="1" t="s">
        <v>133</v>
      </c>
      <c r="AH89" s="1">
        <v>0</v>
      </c>
      <c r="AI89" s="1">
        <v>40</v>
      </c>
      <c r="AJ89" s="1" t="str">
        <f t="shared" si="14"/>
        <v>ES56F040</v>
      </c>
    </row>
    <row r="90" spans="30:44">
      <c r="AD90" s="1" t="str">
        <f t="shared" si="12"/>
        <v>ES56F045</v>
      </c>
      <c r="AE90" s="1" t="s">
        <v>320</v>
      </c>
      <c r="AF90" s="1" t="s">
        <v>303</v>
      </c>
      <c r="AG90" s="1" t="s">
        <v>133</v>
      </c>
      <c r="AH90" s="1">
        <v>0</v>
      </c>
      <c r="AI90" s="1">
        <v>45</v>
      </c>
      <c r="AJ90" s="1" t="str">
        <f t="shared" si="14"/>
        <v>ES56F045</v>
      </c>
    </row>
    <row r="91" spans="30:44">
      <c r="AD91" s="1" t="str">
        <f t="shared" si="12"/>
        <v>ES56F049</v>
      </c>
      <c r="AE91" s="1" t="s">
        <v>321</v>
      </c>
      <c r="AF91" s="1" t="s">
        <v>303</v>
      </c>
      <c r="AG91" s="1" t="s">
        <v>133</v>
      </c>
      <c r="AH91" s="1">
        <v>0</v>
      </c>
      <c r="AI91" s="1">
        <v>49</v>
      </c>
      <c r="AJ91" s="1" t="str">
        <f t="shared" si="14"/>
        <v>ES56F049</v>
      </c>
    </row>
    <row r="92" spans="30:44">
      <c r="AD92" s="1" t="str">
        <f t="shared" si="12"/>
        <v>ES56F053</v>
      </c>
      <c r="AE92" s="1" t="s">
        <v>322</v>
      </c>
      <c r="AF92" s="1" t="s">
        <v>303</v>
      </c>
      <c r="AG92" s="1" t="s">
        <v>133</v>
      </c>
      <c r="AH92" s="1">
        <v>0</v>
      </c>
      <c r="AI92" s="1">
        <v>53</v>
      </c>
      <c r="AJ92" s="1" t="str">
        <f t="shared" ref="AJ92:AJ94" si="15">AF92&amp;AG92&amp;AH92&amp;AI92</f>
        <v>ES56F053</v>
      </c>
    </row>
    <row r="93" spans="30:44">
      <c r="AD93" s="1" t="str">
        <f t="shared" si="12"/>
        <v>ES56F058</v>
      </c>
      <c r="AE93" s="1" t="s">
        <v>323</v>
      </c>
      <c r="AF93" s="1" t="s">
        <v>303</v>
      </c>
      <c r="AG93" s="1" t="s">
        <v>133</v>
      </c>
      <c r="AH93" s="1">
        <v>0</v>
      </c>
      <c r="AI93" s="1">
        <v>58</v>
      </c>
      <c r="AJ93" s="1" t="str">
        <f t="shared" si="15"/>
        <v>ES56F058</v>
      </c>
    </row>
    <row r="94" spans="30:44">
      <c r="AD94" s="1" t="str">
        <f t="shared" si="12"/>
        <v>ES56F110</v>
      </c>
      <c r="AE94" s="1" t="s">
        <v>324</v>
      </c>
      <c r="AF94" s="1" t="s">
        <v>303</v>
      </c>
      <c r="AG94" s="1" t="s">
        <v>133</v>
      </c>
      <c r="AI94" s="37">
        <v>110</v>
      </c>
      <c r="AJ94" s="1" t="str">
        <f t="shared" si="15"/>
        <v>ES56F110</v>
      </c>
    </row>
    <row r="95" spans="30:44">
      <c r="AL95" s="1">
        <f t="shared" ref="AL95:AL114" si="16">AR95</f>
        <v>0</v>
      </c>
      <c r="AM95" s="1" t="s">
        <v>14</v>
      </c>
    </row>
    <row r="96" spans="30:44">
      <c r="AL96" s="1" t="str">
        <f t="shared" si="16"/>
        <v>JHM038</v>
      </c>
      <c r="AM96" s="1" t="s">
        <v>114</v>
      </c>
      <c r="AN96" s="1" t="s">
        <v>134</v>
      </c>
      <c r="AO96" s="1" t="s">
        <v>132</v>
      </c>
      <c r="AP96" s="1">
        <v>0</v>
      </c>
      <c r="AQ96" s="1">
        <v>38</v>
      </c>
      <c r="AR96" s="1" t="str">
        <f t="shared" ref="AR96:AR104" si="17">AN96&amp;AO96&amp;AP96&amp;AQ96</f>
        <v>JHM038</v>
      </c>
    </row>
    <row r="97" spans="38:44">
      <c r="AL97" s="1" t="str">
        <f t="shared" si="16"/>
        <v>JHM042</v>
      </c>
      <c r="AM97" s="1" t="s">
        <v>115</v>
      </c>
      <c r="AN97" s="1" t="s">
        <v>134</v>
      </c>
      <c r="AO97" s="1" t="s">
        <v>132</v>
      </c>
      <c r="AP97" s="1">
        <v>0</v>
      </c>
      <c r="AQ97" s="1">
        <v>42</v>
      </c>
      <c r="AR97" s="1" t="str">
        <f t="shared" si="17"/>
        <v>JHM042</v>
      </c>
    </row>
    <row r="98" spans="38:44">
      <c r="AL98" s="1" t="str">
        <f t="shared" si="16"/>
        <v>JHM047</v>
      </c>
      <c r="AM98" s="1" t="s">
        <v>116</v>
      </c>
      <c r="AN98" s="1" t="s">
        <v>134</v>
      </c>
      <c r="AO98" s="1" t="s">
        <v>132</v>
      </c>
      <c r="AP98" s="1">
        <v>0</v>
      </c>
      <c r="AQ98" s="1">
        <v>47</v>
      </c>
      <c r="AR98" s="1" t="str">
        <f t="shared" si="17"/>
        <v>JHM047</v>
      </c>
    </row>
    <row r="99" spans="38:44">
      <c r="AL99" s="1" t="str">
        <f t="shared" si="16"/>
        <v>JHM053</v>
      </c>
      <c r="AM99" s="1" t="s">
        <v>117</v>
      </c>
      <c r="AN99" s="1" t="s">
        <v>134</v>
      </c>
      <c r="AO99" s="1" t="s">
        <v>132</v>
      </c>
      <c r="AP99" s="1">
        <v>0</v>
      </c>
      <c r="AQ99" s="1">
        <v>53</v>
      </c>
      <c r="AR99" s="1" t="str">
        <f t="shared" si="17"/>
        <v>JHM053</v>
      </c>
    </row>
    <row r="100" spans="38:44">
      <c r="AL100" s="1" t="str">
        <f t="shared" si="16"/>
        <v>JHM059</v>
      </c>
      <c r="AM100" s="1" t="s">
        <v>118</v>
      </c>
      <c r="AN100" s="1" t="s">
        <v>134</v>
      </c>
      <c r="AO100" s="1" t="s">
        <v>132</v>
      </c>
      <c r="AP100" s="1">
        <v>0</v>
      </c>
      <c r="AQ100" s="1">
        <v>59</v>
      </c>
      <c r="AR100" s="1" t="str">
        <f t="shared" si="17"/>
        <v>JHM059</v>
      </c>
    </row>
    <row r="101" spans="38:44">
      <c r="AL101" s="1" t="str">
        <f t="shared" si="16"/>
        <v>JHM066</v>
      </c>
      <c r="AM101" s="1" t="s">
        <v>119</v>
      </c>
      <c r="AN101" s="1" t="s">
        <v>134</v>
      </c>
      <c r="AO101" s="1" t="s">
        <v>132</v>
      </c>
      <c r="AP101" s="1">
        <v>0</v>
      </c>
      <c r="AQ101" s="1">
        <v>66</v>
      </c>
      <c r="AR101" s="1" t="str">
        <f t="shared" si="17"/>
        <v>JHM066</v>
      </c>
    </row>
    <row r="102" spans="38:44">
      <c r="AL102" s="1" t="str">
        <f t="shared" si="16"/>
        <v>JHM073</v>
      </c>
      <c r="AM102" s="1" t="s">
        <v>120</v>
      </c>
      <c r="AN102" s="1" t="s">
        <v>134</v>
      </c>
      <c r="AO102" s="1" t="s">
        <v>132</v>
      </c>
      <c r="AP102" s="1">
        <v>0</v>
      </c>
      <c r="AQ102" s="1">
        <v>73</v>
      </c>
      <c r="AR102" s="1" t="str">
        <f t="shared" si="17"/>
        <v>JHM073</v>
      </c>
    </row>
    <row r="103" spans="38:44">
      <c r="AL103" s="1" t="str">
        <f t="shared" si="16"/>
        <v>JHM085</v>
      </c>
      <c r="AM103" s="1" t="s">
        <v>121</v>
      </c>
      <c r="AN103" s="1" t="s">
        <v>134</v>
      </c>
      <c r="AO103" s="1" t="s">
        <v>132</v>
      </c>
      <c r="AP103" s="1">
        <v>0</v>
      </c>
      <c r="AQ103" s="1">
        <v>85</v>
      </c>
      <c r="AR103" s="1" t="str">
        <f t="shared" si="17"/>
        <v>JHM085</v>
      </c>
    </row>
    <row r="104" spans="38:44">
      <c r="AL104" s="1" t="str">
        <f t="shared" si="16"/>
        <v>JHM110</v>
      </c>
      <c r="AM104" s="1" t="s">
        <v>122</v>
      </c>
      <c r="AN104" s="1" t="s">
        <v>134</v>
      </c>
      <c r="AO104" s="1" t="s">
        <v>132</v>
      </c>
      <c r="AQ104" s="1">
        <v>110</v>
      </c>
      <c r="AR104" s="1" t="str">
        <f t="shared" si="17"/>
        <v>JHM110</v>
      </c>
    </row>
    <row r="105" spans="38:44">
      <c r="AL105" s="1">
        <f t="shared" si="16"/>
        <v>0</v>
      </c>
      <c r="AM105" s="1" t="s">
        <v>15</v>
      </c>
    </row>
    <row r="106" spans="38:44">
      <c r="AL106" s="1" t="str">
        <f t="shared" si="16"/>
        <v>JHF034</v>
      </c>
      <c r="AM106" s="1" t="s">
        <v>123</v>
      </c>
      <c r="AN106" s="1" t="s">
        <v>134</v>
      </c>
      <c r="AO106" s="1" t="s">
        <v>133</v>
      </c>
      <c r="AP106" s="1">
        <v>0</v>
      </c>
      <c r="AQ106" s="1">
        <v>34</v>
      </c>
      <c r="AR106" s="1" t="str">
        <f t="shared" ref="AR106:AR114" si="18">AN106&amp;AO106&amp;AP106&amp;AQ106</f>
        <v>JHF034</v>
      </c>
    </row>
    <row r="107" spans="38:44">
      <c r="AL107" s="1" t="str">
        <f t="shared" si="16"/>
        <v>JHF037</v>
      </c>
      <c r="AM107" s="1" t="s">
        <v>124</v>
      </c>
      <c r="AN107" s="1" t="s">
        <v>134</v>
      </c>
      <c r="AO107" s="1" t="s">
        <v>133</v>
      </c>
      <c r="AP107" s="1">
        <v>0</v>
      </c>
      <c r="AQ107" s="1">
        <v>37</v>
      </c>
      <c r="AR107" s="1" t="str">
        <f t="shared" si="18"/>
        <v>JHF037</v>
      </c>
    </row>
    <row r="108" spans="38:44">
      <c r="AL108" s="1" t="str">
        <f t="shared" si="16"/>
        <v>JHF040</v>
      </c>
      <c r="AM108" s="1" t="s">
        <v>125</v>
      </c>
      <c r="AN108" s="1" t="s">
        <v>134</v>
      </c>
      <c r="AO108" s="1" t="s">
        <v>133</v>
      </c>
      <c r="AP108" s="1">
        <v>0</v>
      </c>
      <c r="AQ108" s="1">
        <v>40</v>
      </c>
      <c r="AR108" s="1" t="str">
        <f t="shared" si="18"/>
        <v>JHF040</v>
      </c>
    </row>
    <row r="109" spans="38:44">
      <c r="AL109" s="1" t="str">
        <f t="shared" si="16"/>
        <v>JHF044</v>
      </c>
      <c r="AM109" s="1" t="s">
        <v>126</v>
      </c>
      <c r="AN109" s="1" t="s">
        <v>134</v>
      </c>
      <c r="AO109" s="1" t="s">
        <v>133</v>
      </c>
      <c r="AP109" s="1">
        <v>0</v>
      </c>
      <c r="AQ109" s="1">
        <v>44</v>
      </c>
      <c r="AR109" s="1" t="str">
        <f t="shared" si="18"/>
        <v>JHF044</v>
      </c>
    </row>
    <row r="110" spans="38:44">
      <c r="AL110" s="1" t="str">
        <f t="shared" si="16"/>
        <v>JHF048</v>
      </c>
      <c r="AM110" s="1" t="s">
        <v>127</v>
      </c>
      <c r="AN110" s="1" t="s">
        <v>134</v>
      </c>
      <c r="AO110" s="1" t="s">
        <v>133</v>
      </c>
      <c r="AP110" s="1">
        <v>0</v>
      </c>
      <c r="AQ110" s="1">
        <v>48</v>
      </c>
      <c r="AR110" s="1" t="str">
        <f t="shared" si="18"/>
        <v>JHF048</v>
      </c>
    </row>
    <row r="111" spans="38:44">
      <c r="AL111" s="1" t="str">
        <f t="shared" si="16"/>
        <v>JHF052</v>
      </c>
      <c r="AM111" s="1" t="s">
        <v>128</v>
      </c>
      <c r="AN111" s="1" t="s">
        <v>134</v>
      </c>
      <c r="AO111" s="1" t="s">
        <v>133</v>
      </c>
      <c r="AP111" s="1">
        <v>0</v>
      </c>
      <c r="AQ111" s="1">
        <v>52</v>
      </c>
      <c r="AR111" s="1" t="str">
        <f t="shared" si="18"/>
        <v>JHF052</v>
      </c>
    </row>
    <row r="112" spans="38:44">
      <c r="AL112" s="1" t="str">
        <f t="shared" si="16"/>
        <v>JHF057</v>
      </c>
      <c r="AM112" s="1" t="s">
        <v>129</v>
      </c>
      <c r="AN112" s="1" t="s">
        <v>134</v>
      </c>
      <c r="AO112" s="1" t="s">
        <v>133</v>
      </c>
      <c r="AP112" s="1">
        <v>0</v>
      </c>
      <c r="AQ112" s="1">
        <v>57</v>
      </c>
      <c r="AR112" s="1" t="str">
        <f t="shared" si="18"/>
        <v>JHF057</v>
      </c>
    </row>
    <row r="113" spans="31:44">
      <c r="AL113" s="1" t="str">
        <f t="shared" si="16"/>
        <v>JHF062</v>
      </c>
      <c r="AM113" s="1" t="s">
        <v>130</v>
      </c>
      <c r="AN113" s="1" t="s">
        <v>134</v>
      </c>
      <c r="AO113" s="1" t="s">
        <v>133</v>
      </c>
      <c r="AP113" s="1">
        <v>0</v>
      </c>
      <c r="AQ113" s="1">
        <v>62</v>
      </c>
      <c r="AR113" s="1" t="str">
        <f t="shared" si="18"/>
        <v>JHF062</v>
      </c>
    </row>
    <row r="114" spans="31:44">
      <c r="AL114" s="1" t="str">
        <f t="shared" si="16"/>
        <v>JHF070</v>
      </c>
      <c r="AM114" s="1" t="s">
        <v>131</v>
      </c>
      <c r="AN114" s="1" t="s">
        <v>134</v>
      </c>
      <c r="AO114" s="1" t="s">
        <v>133</v>
      </c>
      <c r="AP114" s="1">
        <v>0</v>
      </c>
      <c r="AQ114" s="1">
        <v>70</v>
      </c>
      <c r="AR114" s="1" t="str">
        <f t="shared" si="18"/>
        <v>JHF070</v>
      </c>
    </row>
    <row r="115" spans="31:44">
      <c r="AI115" s="37"/>
    </row>
    <row r="119" spans="31:44">
      <c r="AE119" s="1" t="s">
        <v>6</v>
      </c>
    </row>
    <row r="120" spans="31:44">
      <c r="AE120" s="1" t="s">
        <v>30</v>
      </c>
      <c r="AF120" s="1" t="s">
        <v>20</v>
      </c>
      <c r="AG120" s="1" t="s">
        <v>132</v>
      </c>
      <c r="AH120" s="1">
        <v>0</v>
      </c>
      <c r="AI120" s="1">
        <v>22</v>
      </c>
      <c r="AJ120" s="1" t="str">
        <f>AF120&amp;AG120&amp;AH120&amp;AI120</f>
        <v>ES3M022</v>
      </c>
    </row>
    <row r="121" spans="31:44">
      <c r="AE121" s="1" t="s">
        <v>31</v>
      </c>
      <c r="AF121" s="1" t="s">
        <v>20</v>
      </c>
      <c r="AG121" s="1" t="s">
        <v>132</v>
      </c>
      <c r="AH121" s="1">
        <v>0</v>
      </c>
      <c r="AI121" s="1">
        <v>24</v>
      </c>
      <c r="AJ121" s="1" t="str">
        <f t="shared" ref="AJ121:AJ130" si="19">AF121&amp;AG121&amp;AH121&amp;AI121</f>
        <v>ES3M024</v>
      </c>
    </row>
    <row r="122" spans="31:44">
      <c r="AE122" s="1" t="s">
        <v>32</v>
      </c>
      <c r="AF122" s="1" t="s">
        <v>20</v>
      </c>
      <c r="AG122" s="1" t="s">
        <v>132</v>
      </c>
      <c r="AH122" s="1">
        <v>0</v>
      </c>
      <c r="AI122" s="1">
        <v>26</v>
      </c>
      <c r="AJ122" s="1" t="str">
        <f t="shared" si="19"/>
        <v>ES3M026</v>
      </c>
    </row>
    <row r="123" spans="31:44">
      <c r="AE123" s="1" t="s">
        <v>33</v>
      </c>
      <c r="AF123" s="1" t="s">
        <v>20</v>
      </c>
      <c r="AG123" s="1" t="s">
        <v>132</v>
      </c>
      <c r="AH123" s="1">
        <v>0</v>
      </c>
      <c r="AI123" s="1">
        <v>28</v>
      </c>
      <c r="AJ123" s="1" t="str">
        <f t="shared" si="19"/>
        <v>ES3M028</v>
      </c>
    </row>
    <row r="124" spans="31:44">
      <c r="AE124" s="1" t="s">
        <v>34</v>
      </c>
      <c r="AF124" s="1" t="s">
        <v>20</v>
      </c>
      <c r="AG124" s="1" t="s">
        <v>132</v>
      </c>
      <c r="AH124" s="1">
        <v>0</v>
      </c>
      <c r="AI124" s="1">
        <v>30</v>
      </c>
      <c r="AJ124" s="1" t="str">
        <f t="shared" si="19"/>
        <v>ES3M030</v>
      </c>
    </row>
    <row r="125" spans="31:44">
      <c r="AE125" s="1" t="s">
        <v>35</v>
      </c>
      <c r="AF125" s="1" t="s">
        <v>20</v>
      </c>
      <c r="AG125" s="1" t="s">
        <v>132</v>
      </c>
      <c r="AH125" s="1">
        <v>0</v>
      </c>
      <c r="AI125" s="1">
        <v>33</v>
      </c>
      <c r="AJ125" s="1" t="str">
        <f t="shared" si="19"/>
        <v>ES3M033</v>
      </c>
    </row>
    <row r="126" spans="31:44">
      <c r="AE126" s="1" t="s">
        <v>36</v>
      </c>
      <c r="AF126" s="1" t="s">
        <v>20</v>
      </c>
      <c r="AG126" s="1" t="s">
        <v>132</v>
      </c>
      <c r="AH126" s="1">
        <v>0</v>
      </c>
      <c r="AI126" s="1">
        <v>36</v>
      </c>
      <c r="AJ126" s="1" t="str">
        <f t="shared" si="19"/>
        <v>ES3M036</v>
      </c>
    </row>
    <row r="127" spans="31:44">
      <c r="AE127" s="1" t="s">
        <v>37</v>
      </c>
      <c r="AF127" s="1" t="s">
        <v>20</v>
      </c>
      <c r="AG127" s="1" t="s">
        <v>132</v>
      </c>
      <c r="AH127" s="1">
        <v>0</v>
      </c>
      <c r="AI127" s="1">
        <v>39</v>
      </c>
      <c r="AJ127" s="1" t="str">
        <f t="shared" si="19"/>
        <v>ES3M039</v>
      </c>
    </row>
    <row r="128" spans="31:44">
      <c r="AE128" s="1" t="s">
        <v>38</v>
      </c>
      <c r="AF128" s="1" t="s">
        <v>20</v>
      </c>
      <c r="AG128" s="1" t="s">
        <v>132</v>
      </c>
      <c r="AH128" s="1">
        <v>0</v>
      </c>
      <c r="AI128" s="1">
        <v>42</v>
      </c>
      <c r="AJ128" s="1" t="str">
        <f t="shared" si="19"/>
        <v>ES3M042</v>
      </c>
    </row>
    <row r="129" spans="31:36">
      <c r="AE129" s="1" t="s">
        <v>39</v>
      </c>
      <c r="AF129" s="1" t="s">
        <v>20</v>
      </c>
      <c r="AG129" s="1" t="s">
        <v>132</v>
      </c>
      <c r="AH129" s="1">
        <v>0</v>
      </c>
      <c r="AI129" s="1">
        <v>46</v>
      </c>
      <c r="AJ129" s="1" t="str">
        <f t="shared" si="19"/>
        <v>ES3M046</v>
      </c>
    </row>
    <row r="130" spans="31:36">
      <c r="AE130" s="1" t="s">
        <v>40</v>
      </c>
      <c r="AF130" s="1" t="s">
        <v>20</v>
      </c>
      <c r="AG130" s="1" t="s">
        <v>132</v>
      </c>
      <c r="AI130" s="37">
        <v>110</v>
      </c>
      <c r="AJ130" s="1" t="str">
        <f t="shared" si="19"/>
        <v>ES3M110</v>
      </c>
    </row>
    <row r="131" spans="31:36">
      <c r="AE131" s="1" t="s">
        <v>7</v>
      </c>
    </row>
    <row r="132" spans="31:36">
      <c r="AE132" s="1" t="s">
        <v>41</v>
      </c>
      <c r="AF132" s="1" t="s">
        <v>21</v>
      </c>
      <c r="AG132" s="1" t="s">
        <v>132</v>
      </c>
      <c r="AH132" s="1">
        <v>0</v>
      </c>
      <c r="AI132" s="1">
        <v>24</v>
      </c>
      <c r="AJ132" s="1" t="str">
        <f t="shared" ref="AJ132:AJ142" si="20">AF132&amp;AG132&amp;AH132&amp;AI132</f>
        <v>ES4M024</v>
      </c>
    </row>
    <row r="133" spans="31:36">
      <c r="AE133" s="1" t="s">
        <v>42</v>
      </c>
      <c r="AF133" s="1" t="s">
        <v>21</v>
      </c>
      <c r="AG133" s="1" t="s">
        <v>132</v>
      </c>
      <c r="AH133" s="1">
        <v>0</v>
      </c>
      <c r="AI133" s="1">
        <v>26</v>
      </c>
      <c r="AJ133" s="1" t="str">
        <f t="shared" si="20"/>
        <v>ES4M026</v>
      </c>
    </row>
    <row r="134" spans="31:36">
      <c r="AE134" s="1" t="s">
        <v>43</v>
      </c>
      <c r="AF134" s="1" t="s">
        <v>21</v>
      </c>
      <c r="AG134" s="1" t="s">
        <v>132</v>
      </c>
      <c r="AH134" s="1">
        <v>0</v>
      </c>
      <c r="AI134" s="1">
        <v>28</v>
      </c>
      <c r="AJ134" s="1" t="str">
        <f t="shared" si="20"/>
        <v>ES4M028</v>
      </c>
    </row>
    <row r="135" spans="31:36">
      <c r="AE135" s="1" t="s">
        <v>44</v>
      </c>
      <c r="AF135" s="1" t="s">
        <v>21</v>
      </c>
      <c r="AG135" s="1" t="s">
        <v>132</v>
      </c>
      <c r="AH135" s="1">
        <v>0</v>
      </c>
      <c r="AI135" s="1">
        <v>30</v>
      </c>
      <c r="AJ135" s="1" t="str">
        <f t="shared" si="20"/>
        <v>ES4M030</v>
      </c>
    </row>
    <row r="136" spans="31:36">
      <c r="AE136" s="1" t="s">
        <v>45</v>
      </c>
      <c r="AF136" s="1" t="s">
        <v>21</v>
      </c>
      <c r="AG136" s="1" t="s">
        <v>132</v>
      </c>
      <c r="AH136" s="1">
        <v>0</v>
      </c>
      <c r="AI136" s="1">
        <v>33</v>
      </c>
      <c r="AJ136" s="1" t="str">
        <f t="shared" si="20"/>
        <v>ES4M033</v>
      </c>
    </row>
    <row r="137" spans="31:36">
      <c r="AE137" s="1" t="s">
        <v>46</v>
      </c>
      <c r="AF137" s="1" t="s">
        <v>21</v>
      </c>
      <c r="AG137" s="1" t="s">
        <v>132</v>
      </c>
      <c r="AH137" s="1">
        <v>0</v>
      </c>
      <c r="AI137" s="1">
        <v>36</v>
      </c>
      <c r="AJ137" s="1" t="str">
        <f t="shared" si="20"/>
        <v>ES4M036</v>
      </c>
    </row>
    <row r="138" spans="31:36">
      <c r="AE138" s="1" t="s">
        <v>47</v>
      </c>
      <c r="AF138" s="1" t="s">
        <v>21</v>
      </c>
      <c r="AG138" s="1" t="s">
        <v>132</v>
      </c>
      <c r="AH138" s="1">
        <v>0</v>
      </c>
      <c r="AI138" s="1">
        <v>39</v>
      </c>
      <c r="AJ138" s="1" t="str">
        <f t="shared" si="20"/>
        <v>ES4M039</v>
      </c>
    </row>
    <row r="139" spans="31:36">
      <c r="AE139" s="1" t="s">
        <v>48</v>
      </c>
      <c r="AF139" s="1" t="s">
        <v>21</v>
      </c>
      <c r="AG139" s="1" t="s">
        <v>132</v>
      </c>
      <c r="AH139" s="1">
        <v>0</v>
      </c>
      <c r="AI139" s="1">
        <v>42</v>
      </c>
      <c r="AJ139" s="1" t="str">
        <f t="shared" si="20"/>
        <v>ES4M042</v>
      </c>
    </row>
    <row r="140" spans="31:36">
      <c r="AE140" s="1" t="s">
        <v>49</v>
      </c>
      <c r="AF140" s="1" t="s">
        <v>21</v>
      </c>
      <c r="AG140" s="1" t="s">
        <v>132</v>
      </c>
      <c r="AH140" s="1">
        <v>0</v>
      </c>
      <c r="AI140" s="1">
        <v>46</v>
      </c>
      <c r="AJ140" s="1" t="str">
        <f t="shared" si="20"/>
        <v>ES4M046</v>
      </c>
    </row>
    <row r="141" spans="31:36">
      <c r="AE141" s="1" t="s">
        <v>50</v>
      </c>
      <c r="AF141" s="1" t="s">
        <v>21</v>
      </c>
      <c r="AG141" s="1" t="s">
        <v>132</v>
      </c>
      <c r="AH141" s="1">
        <v>0</v>
      </c>
      <c r="AI141" s="1">
        <v>50</v>
      </c>
      <c r="AJ141" s="1" t="str">
        <f t="shared" si="20"/>
        <v>ES4M050</v>
      </c>
    </row>
    <row r="142" spans="31:36">
      <c r="AE142" s="1" t="s">
        <v>51</v>
      </c>
      <c r="AF142" s="1" t="s">
        <v>21</v>
      </c>
      <c r="AG142" s="1" t="s">
        <v>132</v>
      </c>
      <c r="AI142" s="37">
        <v>110</v>
      </c>
      <c r="AJ142" s="1" t="str">
        <f t="shared" si="20"/>
        <v>ES4M110</v>
      </c>
    </row>
    <row r="143" spans="31:36">
      <c r="AE143" s="1" t="s">
        <v>8</v>
      </c>
    </row>
    <row r="144" spans="31:36">
      <c r="AE144" s="1" t="s">
        <v>52</v>
      </c>
      <c r="AF144" s="1" t="s">
        <v>22</v>
      </c>
      <c r="AG144" s="1" t="s">
        <v>132</v>
      </c>
      <c r="AH144" s="1">
        <v>0</v>
      </c>
      <c r="AI144" s="1">
        <v>26</v>
      </c>
      <c r="AJ144" s="1" t="str">
        <f t="shared" ref="AJ144:AJ156" si="21">AF144&amp;AG144&amp;AH144&amp;AI144</f>
        <v>ES5M026</v>
      </c>
    </row>
    <row r="145" spans="31:36">
      <c r="AE145" s="1" t="s">
        <v>53</v>
      </c>
      <c r="AF145" s="1" t="s">
        <v>22</v>
      </c>
      <c r="AG145" s="1" t="s">
        <v>132</v>
      </c>
      <c r="AH145" s="1">
        <v>0</v>
      </c>
      <c r="AI145" s="1">
        <v>28</v>
      </c>
      <c r="AJ145" s="1" t="str">
        <f t="shared" si="21"/>
        <v>ES5M028</v>
      </c>
    </row>
    <row r="146" spans="31:36">
      <c r="AE146" s="1" t="s">
        <v>54</v>
      </c>
      <c r="AF146" s="1" t="s">
        <v>22</v>
      </c>
      <c r="AG146" s="1" t="s">
        <v>132</v>
      </c>
      <c r="AH146" s="1">
        <v>0</v>
      </c>
      <c r="AI146" s="1">
        <v>30</v>
      </c>
      <c r="AJ146" s="1" t="str">
        <f t="shared" si="21"/>
        <v>ES5M030</v>
      </c>
    </row>
    <row r="147" spans="31:36">
      <c r="AE147" s="1" t="s">
        <v>55</v>
      </c>
      <c r="AF147" s="1" t="s">
        <v>22</v>
      </c>
      <c r="AG147" s="1" t="s">
        <v>132</v>
      </c>
      <c r="AH147" s="1">
        <v>0</v>
      </c>
      <c r="AI147" s="1">
        <v>33</v>
      </c>
      <c r="AJ147" s="1" t="str">
        <f t="shared" si="21"/>
        <v>ES5M033</v>
      </c>
    </row>
    <row r="148" spans="31:36">
      <c r="AE148" s="1" t="s">
        <v>56</v>
      </c>
      <c r="AF148" s="1" t="s">
        <v>22</v>
      </c>
      <c r="AG148" s="1" t="s">
        <v>132</v>
      </c>
      <c r="AH148" s="1">
        <v>0</v>
      </c>
      <c r="AI148" s="1">
        <v>36</v>
      </c>
      <c r="AJ148" s="1" t="str">
        <f t="shared" si="21"/>
        <v>ES5M036</v>
      </c>
    </row>
    <row r="149" spans="31:36">
      <c r="AE149" s="1" t="s">
        <v>57</v>
      </c>
      <c r="AF149" s="1" t="s">
        <v>22</v>
      </c>
      <c r="AG149" s="1" t="s">
        <v>132</v>
      </c>
      <c r="AH149" s="1">
        <v>0</v>
      </c>
      <c r="AI149" s="1">
        <v>39</v>
      </c>
      <c r="AJ149" s="1" t="str">
        <f t="shared" si="21"/>
        <v>ES5M039</v>
      </c>
    </row>
    <row r="150" spans="31:36">
      <c r="AE150" s="1" t="s">
        <v>58</v>
      </c>
      <c r="AF150" s="1" t="s">
        <v>22</v>
      </c>
      <c r="AG150" s="1" t="s">
        <v>132</v>
      </c>
      <c r="AH150" s="1">
        <v>0</v>
      </c>
      <c r="AI150" s="1">
        <v>42</v>
      </c>
      <c r="AJ150" s="1" t="str">
        <f t="shared" si="21"/>
        <v>ES5M042</v>
      </c>
    </row>
    <row r="151" spans="31:36">
      <c r="AE151" s="1" t="s">
        <v>59</v>
      </c>
      <c r="AF151" s="1" t="s">
        <v>22</v>
      </c>
      <c r="AG151" s="1" t="s">
        <v>132</v>
      </c>
      <c r="AH151" s="1">
        <v>0</v>
      </c>
      <c r="AI151" s="1">
        <v>46</v>
      </c>
      <c r="AJ151" s="1" t="str">
        <f t="shared" si="21"/>
        <v>ES5M046</v>
      </c>
    </row>
    <row r="152" spans="31:36">
      <c r="AE152" s="1" t="s">
        <v>60</v>
      </c>
      <c r="AF152" s="1" t="s">
        <v>22</v>
      </c>
      <c r="AG152" s="1" t="s">
        <v>132</v>
      </c>
      <c r="AH152" s="1">
        <v>0</v>
      </c>
      <c r="AI152" s="1">
        <v>50</v>
      </c>
      <c r="AJ152" s="1" t="str">
        <f t="shared" si="21"/>
        <v>ES5M050</v>
      </c>
    </row>
    <row r="153" spans="31:36">
      <c r="AE153" s="1" t="s">
        <v>61</v>
      </c>
      <c r="AF153" s="1" t="s">
        <v>22</v>
      </c>
      <c r="AG153" s="1" t="s">
        <v>132</v>
      </c>
      <c r="AH153" s="1">
        <v>0</v>
      </c>
      <c r="AI153" s="1">
        <v>55</v>
      </c>
      <c r="AJ153" s="1" t="str">
        <f t="shared" si="21"/>
        <v>ES5M055</v>
      </c>
    </row>
    <row r="154" spans="31:36">
      <c r="AE154" s="1" t="s">
        <v>62</v>
      </c>
      <c r="AF154" s="1" t="s">
        <v>22</v>
      </c>
      <c r="AG154" s="1" t="s">
        <v>132</v>
      </c>
      <c r="AH154" s="1">
        <v>0</v>
      </c>
      <c r="AI154" s="1">
        <v>60</v>
      </c>
      <c r="AJ154" s="1" t="str">
        <f t="shared" si="21"/>
        <v>ES5M060</v>
      </c>
    </row>
    <row r="155" spans="31:36">
      <c r="AE155" s="1" t="s">
        <v>63</v>
      </c>
      <c r="AF155" s="1" t="s">
        <v>22</v>
      </c>
      <c r="AG155" s="1" t="s">
        <v>132</v>
      </c>
      <c r="AH155" s="1">
        <v>0</v>
      </c>
      <c r="AI155" s="1">
        <v>65</v>
      </c>
      <c r="AJ155" s="1" t="str">
        <f t="shared" si="21"/>
        <v>ES5M065</v>
      </c>
    </row>
    <row r="156" spans="31:36">
      <c r="AE156" s="1" t="s">
        <v>64</v>
      </c>
      <c r="AF156" s="1" t="s">
        <v>22</v>
      </c>
      <c r="AG156" s="1" t="s">
        <v>132</v>
      </c>
      <c r="AI156" s="37">
        <v>110</v>
      </c>
      <c r="AJ156" s="1" t="str">
        <f t="shared" si="21"/>
        <v>ES5M110</v>
      </c>
    </row>
    <row r="157" spans="31:36">
      <c r="AE157" s="1" t="s">
        <v>9</v>
      </c>
    </row>
    <row r="158" spans="31:36">
      <c r="AE158" s="1" t="s">
        <v>65</v>
      </c>
      <c r="AF158" s="1" t="s">
        <v>23</v>
      </c>
      <c r="AG158" s="1" t="s">
        <v>132</v>
      </c>
      <c r="AH158" s="1">
        <v>0</v>
      </c>
      <c r="AI158" s="1">
        <v>28</v>
      </c>
      <c r="AJ158" s="1" t="str">
        <f t="shared" ref="AJ158:AJ170" si="22">AF158&amp;AG158&amp;AH158&amp;AI158</f>
        <v>ES6M028</v>
      </c>
    </row>
    <row r="159" spans="31:36">
      <c r="AE159" s="1" t="s">
        <v>66</v>
      </c>
      <c r="AF159" s="1" t="s">
        <v>23</v>
      </c>
      <c r="AG159" s="1" t="s">
        <v>132</v>
      </c>
      <c r="AH159" s="1">
        <v>0</v>
      </c>
      <c r="AI159" s="1">
        <v>30</v>
      </c>
      <c r="AJ159" s="1" t="str">
        <f t="shared" si="22"/>
        <v>ES6M030</v>
      </c>
    </row>
    <row r="160" spans="31:36">
      <c r="AE160" s="1" t="s">
        <v>67</v>
      </c>
      <c r="AF160" s="1" t="s">
        <v>23</v>
      </c>
      <c r="AG160" s="1" t="s">
        <v>132</v>
      </c>
      <c r="AH160" s="1">
        <v>0</v>
      </c>
      <c r="AI160" s="1">
        <v>33</v>
      </c>
      <c r="AJ160" s="1" t="str">
        <f t="shared" si="22"/>
        <v>ES6M033</v>
      </c>
    </row>
    <row r="161" spans="31:36">
      <c r="AE161" s="1" t="s">
        <v>68</v>
      </c>
      <c r="AF161" s="1" t="s">
        <v>23</v>
      </c>
      <c r="AG161" s="1" t="s">
        <v>132</v>
      </c>
      <c r="AH161" s="1">
        <v>0</v>
      </c>
      <c r="AI161" s="1">
        <v>36</v>
      </c>
      <c r="AJ161" s="1" t="str">
        <f t="shared" si="22"/>
        <v>ES6M036</v>
      </c>
    </row>
    <row r="162" spans="31:36">
      <c r="AE162" s="1" t="s">
        <v>69</v>
      </c>
      <c r="AF162" s="1" t="s">
        <v>23</v>
      </c>
      <c r="AG162" s="1" t="s">
        <v>132</v>
      </c>
      <c r="AH162" s="1">
        <v>0</v>
      </c>
      <c r="AI162" s="1">
        <v>39</v>
      </c>
      <c r="AJ162" s="1" t="str">
        <f t="shared" si="22"/>
        <v>ES6M039</v>
      </c>
    </row>
    <row r="163" spans="31:36">
      <c r="AE163" s="1" t="s">
        <v>70</v>
      </c>
      <c r="AF163" s="1" t="s">
        <v>23</v>
      </c>
      <c r="AG163" s="1" t="s">
        <v>132</v>
      </c>
      <c r="AH163" s="1">
        <v>0</v>
      </c>
      <c r="AI163" s="1">
        <v>42</v>
      </c>
      <c r="AJ163" s="1" t="str">
        <f t="shared" si="22"/>
        <v>ES6M042</v>
      </c>
    </row>
    <row r="164" spans="31:36">
      <c r="AE164" s="1" t="s">
        <v>71</v>
      </c>
      <c r="AF164" s="1" t="s">
        <v>23</v>
      </c>
      <c r="AG164" s="1" t="s">
        <v>132</v>
      </c>
      <c r="AH164" s="1">
        <v>0</v>
      </c>
      <c r="AI164" s="1">
        <v>46</v>
      </c>
      <c r="AJ164" s="1" t="str">
        <f t="shared" si="22"/>
        <v>ES6M046</v>
      </c>
    </row>
    <row r="165" spans="31:36">
      <c r="AE165" s="1" t="s">
        <v>72</v>
      </c>
      <c r="AF165" s="1" t="s">
        <v>23</v>
      </c>
      <c r="AG165" s="1" t="s">
        <v>132</v>
      </c>
      <c r="AH165" s="1">
        <v>0</v>
      </c>
      <c r="AI165" s="1">
        <v>50</v>
      </c>
      <c r="AJ165" s="1" t="str">
        <f t="shared" si="22"/>
        <v>ES6M050</v>
      </c>
    </row>
    <row r="166" spans="31:36">
      <c r="AE166" s="1" t="s">
        <v>73</v>
      </c>
      <c r="AF166" s="1" t="s">
        <v>23</v>
      </c>
      <c r="AG166" s="1" t="s">
        <v>132</v>
      </c>
      <c r="AH166" s="1">
        <v>0</v>
      </c>
      <c r="AI166" s="1">
        <v>55</v>
      </c>
      <c r="AJ166" s="1" t="str">
        <f t="shared" si="22"/>
        <v>ES6M055</v>
      </c>
    </row>
    <row r="167" spans="31:36">
      <c r="AE167" s="1" t="s">
        <v>74</v>
      </c>
      <c r="AF167" s="1" t="s">
        <v>23</v>
      </c>
      <c r="AG167" s="1" t="s">
        <v>132</v>
      </c>
      <c r="AH167" s="1">
        <v>0</v>
      </c>
      <c r="AI167" s="1">
        <v>60</v>
      </c>
      <c r="AJ167" s="1" t="str">
        <f t="shared" si="22"/>
        <v>ES6M060</v>
      </c>
    </row>
    <row r="168" spans="31:36">
      <c r="AE168" s="1" t="s">
        <v>75</v>
      </c>
      <c r="AF168" s="1" t="s">
        <v>23</v>
      </c>
      <c r="AG168" s="1" t="s">
        <v>132</v>
      </c>
      <c r="AH168" s="1">
        <v>0</v>
      </c>
      <c r="AI168" s="1">
        <v>65</v>
      </c>
      <c r="AJ168" s="1" t="str">
        <f t="shared" si="22"/>
        <v>ES6M065</v>
      </c>
    </row>
    <row r="169" spans="31:36">
      <c r="AE169" s="1" t="s">
        <v>76</v>
      </c>
      <c r="AF169" s="1" t="s">
        <v>23</v>
      </c>
      <c r="AG169" s="1" t="s">
        <v>132</v>
      </c>
      <c r="AH169" s="1">
        <v>0</v>
      </c>
      <c r="AI169" s="1">
        <v>70</v>
      </c>
      <c r="AJ169" s="1" t="str">
        <f t="shared" si="22"/>
        <v>ES6M070</v>
      </c>
    </row>
    <row r="170" spans="31:36">
      <c r="AE170" s="1" t="s">
        <v>77</v>
      </c>
      <c r="AF170" s="1" t="s">
        <v>23</v>
      </c>
      <c r="AG170" s="1" t="s">
        <v>132</v>
      </c>
      <c r="AI170" s="37">
        <v>110</v>
      </c>
      <c r="AJ170" s="1" t="str">
        <f t="shared" si="22"/>
        <v>ES6M110</v>
      </c>
    </row>
    <row r="171" spans="31:36">
      <c r="AE171" s="1" t="s">
        <v>10</v>
      </c>
    </row>
    <row r="172" spans="31:36">
      <c r="AE172" s="1" t="s">
        <v>78</v>
      </c>
      <c r="AF172" s="1" t="s">
        <v>20</v>
      </c>
      <c r="AG172" s="1" t="s">
        <v>133</v>
      </c>
      <c r="AH172" s="1">
        <v>0</v>
      </c>
      <c r="AI172" s="1">
        <v>22</v>
      </c>
      <c r="AJ172" s="1" t="str">
        <f t="shared" ref="AJ172:AJ179" si="23">AF172&amp;AG172&amp;AH172&amp;AI172</f>
        <v>ES3F022</v>
      </c>
    </row>
    <row r="173" spans="31:36">
      <c r="AE173" s="1" t="s">
        <v>79</v>
      </c>
      <c r="AF173" s="1" t="s">
        <v>20</v>
      </c>
      <c r="AG173" s="1" t="s">
        <v>133</v>
      </c>
      <c r="AH173" s="1">
        <v>0</v>
      </c>
      <c r="AI173" s="1">
        <v>24</v>
      </c>
      <c r="AJ173" s="1" t="str">
        <f t="shared" si="23"/>
        <v>ES3F024</v>
      </c>
    </row>
    <row r="174" spans="31:36">
      <c r="AE174" s="1" t="s">
        <v>80</v>
      </c>
      <c r="AF174" s="1" t="s">
        <v>20</v>
      </c>
      <c r="AG174" s="1" t="s">
        <v>133</v>
      </c>
      <c r="AH174" s="1">
        <v>0</v>
      </c>
      <c r="AI174" s="1">
        <v>26</v>
      </c>
      <c r="AJ174" s="1" t="str">
        <f t="shared" si="23"/>
        <v>ES3F026</v>
      </c>
    </row>
    <row r="175" spans="31:36">
      <c r="AE175" s="1" t="s">
        <v>81</v>
      </c>
      <c r="AF175" s="1" t="s">
        <v>20</v>
      </c>
      <c r="AG175" s="1" t="s">
        <v>133</v>
      </c>
      <c r="AH175" s="1">
        <v>0</v>
      </c>
      <c r="AI175" s="1">
        <v>28</v>
      </c>
      <c r="AJ175" s="1" t="str">
        <f t="shared" si="23"/>
        <v>ES3F028</v>
      </c>
    </row>
    <row r="176" spans="31:36">
      <c r="AE176" s="1" t="s">
        <v>82</v>
      </c>
      <c r="AF176" s="1" t="s">
        <v>20</v>
      </c>
      <c r="AG176" s="1" t="s">
        <v>133</v>
      </c>
      <c r="AH176" s="1">
        <v>0</v>
      </c>
      <c r="AI176" s="1">
        <v>30</v>
      </c>
      <c r="AJ176" s="1" t="str">
        <f t="shared" si="23"/>
        <v>ES3F030</v>
      </c>
    </row>
    <row r="177" spans="31:36">
      <c r="AE177" s="1" t="s">
        <v>83</v>
      </c>
      <c r="AF177" s="1" t="s">
        <v>20</v>
      </c>
      <c r="AG177" s="1" t="s">
        <v>133</v>
      </c>
      <c r="AH177" s="1">
        <v>0</v>
      </c>
      <c r="AI177" s="1">
        <v>33</v>
      </c>
      <c r="AJ177" s="1" t="str">
        <f t="shared" si="23"/>
        <v>ES3F033</v>
      </c>
    </row>
    <row r="178" spans="31:36">
      <c r="AE178" s="1" t="s">
        <v>84</v>
      </c>
      <c r="AF178" s="1" t="s">
        <v>20</v>
      </c>
      <c r="AG178" s="1" t="s">
        <v>133</v>
      </c>
      <c r="AH178" s="1">
        <v>0</v>
      </c>
      <c r="AI178" s="1">
        <v>36</v>
      </c>
      <c r="AJ178" s="1" t="str">
        <f t="shared" si="23"/>
        <v>ES3F036</v>
      </c>
    </row>
    <row r="179" spans="31:36">
      <c r="AE179" s="1" t="s">
        <v>85</v>
      </c>
      <c r="AF179" s="1" t="s">
        <v>20</v>
      </c>
      <c r="AG179" s="1" t="s">
        <v>133</v>
      </c>
      <c r="AI179" s="37">
        <v>110</v>
      </c>
      <c r="AJ179" s="1" t="str">
        <f t="shared" si="23"/>
        <v>ES3F110</v>
      </c>
    </row>
    <row r="180" spans="31:36">
      <c r="AE180" s="1" t="s">
        <v>11</v>
      </c>
    </row>
    <row r="181" spans="31:36">
      <c r="AE181" s="1" t="s">
        <v>86</v>
      </c>
      <c r="AF181" s="1" t="s">
        <v>21</v>
      </c>
      <c r="AG181" s="1" t="s">
        <v>133</v>
      </c>
      <c r="AH181" s="1">
        <v>0</v>
      </c>
      <c r="AI181" s="1">
        <v>24</v>
      </c>
      <c r="AJ181" s="1" t="str">
        <f t="shared" ref="AJ181:AJ189" si="24">AF181&amp;AG181&amp;AH181&amp;AI181</f>
        <v>ES4F024</v>
      </c>
    </row>
    <row r="182" spans="31:36">
      <c r="AE182" s="1" t="s">
        <v>87</v>
      </c>
      <c r="AF182" s="1" t="s">
        <v>21</v>
      </c>
      <c r="AG182" s="1" t="s">
        <v>133</v>
      </c>
      <c r="AH182" s="1">
        <v>0</v>
      </c>
      <c r="AI182" s="1">
        <v>26</v>
      </c>
      <c r="AJ182" s="1" t="str">
        <f t="shared" si="24"/>
        <v>ES4F026</v>
      </c>
    </row>
    <row r="183" spans="31:36">
      <c r="AE183" s="1" t="s">
        <v>88</v>
      </c>
      <c r="AF183" s="1" t="s">
        <v>21</v>
      </c>
      <c r="AG183" s="1" t="s">
        <v>133</v>
      </c>
      <c r="AH183" s="1">
        <v>0</v>
      </c>
      <c r="AI183" s="1">
        <v>28</v>
      </c>
      <c r="AJ183" s="1" t="str">
        <f t="shared" si="24"/>
        <v>ES4F028</v>
      </c>
    </row>
    <row r="184" spans="31:36">
      <c r="AE184" s="1" t="s">
        <v>89</v>
      </c>
      <c r="AF184" s="1" t="s">
        <v>21</v>
      </c>
      <c r="AG184" s="1" t="s">
        <v>133</v>
      </c>
      <c r="AH184" s="1">
        <v>0</v>
      </c>
      <c r="AI184" s="1">
        <v>30</v>
      </c>
      <c r="AJ184" s="1" t="str">
        <f t="shared" si="24"/>
        <v>ES4F030</v>
      </c>
    </row>
    <row r="185" spans="31:36">
      <c r="AE185" s="1" t="s">
        <v>90</v>
      </c>
      <c r="AF185" s="1" t="s">
        <v>21</v>
      </c>
      <c r="AG185" s="1" t="s">
        <v>133</v>
      </c>
      <c r="AH185" s="1">
        <v>0</v>
      </c>
      <c r="AI185" s="1">
        <v>33</v>
      </c>
      <c r="AJ185" s="1" t="str">
        <f t="shared" si="24"/>
        <v>ES4F033</v>
      </c>
    </row>
    <row r="186" spans="31:36">
      <c r="AE186" s="1" t="s">
        <v>91</v>
      </c>
      <c r="AF186" s="1" t="s">
        <v>21</v>
      </c>
      <c r="AG186" s="1" t="s">
        <v>133</v>
      </c>
      <c r="AH186" s="1">
        <v>0</v>
      </c>
      <c r="AI186" s="1">
        <v>36</v>
      </c>
      <c r="AJ186" s="1" t="str">
        <f t="shared" si="24"/>
        <v>ES4F036</v>
      </c>
    </row>
    <row r="187" spans="31:36">
      <c r="AE187" s="1" t="s">
        <v>92</v>
      </c>
      <c r="AF187" s="1" t="s">
        <v>21</v>
      </c>
      <c r="AG187" s="1" t="s">
        <v>133</v>
      </c>
      <c r="AH187" s="1">
        <v>0</v>
      </c>
      <c r="AI187" s="1">
        <v>40</v>
      </c>
      <c r="AJ187" s="1" t="str">
        <f t="shared" si="24"/>
        <v>ES4F040</v>
      </c>
    </row>
    <row r="188" spans="31:36">
      <c r="AE188" s="1" t="s">
        <v>93</v>
      </c>
      <c r="AF188" s="1" t="s">
        <v>21</v>
      </c>
      <c r="AG188" s="1" t="s">
        <v>133</v>
      </c>
      <c r="AH188" s="1">
        <v>0</v>
      </c>
      <c r="AI188" s="1">
        <v>44</v>
      </c>
      <c r="AJ188" s="1" t="str">
        <f t="shared" si="24"/>
        <v>ES4F044</v>
      </c>
    </row>
    <row r="189" spans="31:36">
      <c r="AE189" s="1" t="s">
        <v>94</v>
      </c>
      <c r="AF189" s="1" t="s">
        <v>21</v>
      </c>
      <c r="AG189" s="1" t="s">
        <v>133</v>
      </c>
      <c r="AI189" s="37">
        <v>110</v>
      </c>
      <c r="AJ189" s="1" t="str">
        <f t="shared" si="24"/>
        <v>ES4F110</v>
      </c>
    </row>
    <row r="190" spans="31:36">
      <c r="AE190" s="1" t="s">
        <v>12</v>
      </c>
    </row>
    <row r="191" spans="31:36">
      <c r="AE191" s="1" t="s">
        <v>95</v>
      </c>
      <c r="AF191" s="1" t="s">
        <v>22</v>
      </c>
      <c r="AG191" s="1" t="s">
        <v>133</v>
      </c>
      <c r="AH191" s="1">
        <v>0</v>
      </c>
      <c r="AI191" s="1">
        <v>26</v>
      </c>
      <c r="AJ191" s="1" t="str">
        <f t="shared" ref="AJ191:AJ199" si="25">AF191&amp;AG191&amp;AH191&amp;AI191</f>
        <v>ES5F026</v>
      </c>
    </row>
    <row r="192" spans="31:36">
      <c r="AE192" s="1" t="s">
        <v>96</v>
      </c>
      <c r="AF192" s="1" t="s">
        <v>22</v>
      </c>
      <c r="AG192" s="1" t="s">
        <v>133</v>
      </c>
      <c r="AH192" s="1">
        <v>0</v>
      </c>
      <c r="AI192" s="1">
        <v>28</v>
      </c>
      <c r="AJ192" s="1" t="str">
        <f t="shared" si="25"/>
        <v>ES5F028</v>
      </c>
    </row>
    <row r="193" spans="31:36">
      <c r="AE193" s="1" t="s">
        <v>97</v>
      </c>
      <c r="AF193" s="1" t="s">
        <v>22</v>
      </c>
      <c r="AG193" s="1" t="s">
        <v>133</v>
      </c>
      <c r="AH193" s="1">
        <v>0</v>
      </c>
      <c r="AI193" s="1">
        <v>30</v>
      </c>
      <c r="AJ193" s="1" t="str">
        <f t="shared" si="25"/>
        <v>ES5F030</v>
      </c>
    </row>
    <row r="194" spans="31:36">
      <c r="AE194" s="1" t="s">
        <v>98</v>
      </c>
      <c r="AF194" s="1" t="s">
        <v>22</v>
      </c>
      <c r="AG194" s="1" t="s">
        <v>133</v>
      </c>
      <c r="AH194" s="1">
        <v>0</v>
      </c>
      <c r="AI194" s="1">
        <v>33</v>
      </c>
      <c r="AJ194" s="1" t="str">
        <f t="shared" si="25"/>
        <v>ES5F033</v>
      </c>
    </row>
    <row r="195" spans="31:36">
      <c r="AE195" s="1" t="s">
        <v>99</v>
      </c>
      <c r="AF195" s="1" t="s">
        <v>22</v>
      </c>
      <c r="AG195" s="1" t="s">
        <v>133</v>
      </c>
      <c r="AH195" s="1">
        <v>0</v>
      </c>
      <c r="AI195" s="1">
        <v>36</v>
      </c>
      <c r="AJ195" s="1" t="str">
        <f t="shared" si="25"/>
        <v>ES5F036</v>
      </c>
    </row>
    <row r="196" spans="31:36">
      <c r="AE196" s="1" t="s">
        <v>100</v>
      </c>
      <c r="AF196" s="1" t="s">
        <v>22</v>
      </c>
      <c r="AG196" s="1" t="s">
        <v>133</v>
      </c>
      <c r="AH196" s="1">
        <v>0</v>
      </c>
      <c r="AI196" s="1">
        <v>40</v>
      </c>
      <c r="AJ196" s="1" t="str">
        <f t="shared" si="25"/>
        <v>ES5F040</v>
      </c>
    </row>
    <row r="197" spans="31:36">
      <c r="AE197" s="1" t="s">
        <v>101</v>
      </c>
      <c r="AF197" s="1" t="s">
        <v>22</v>
      </c>
      <c r="AG197" s="1" t="s">
        <v>133</v>
      </c>
      <c r="AH197" s="1">
        <v>0</v>
      </c>
      <c r="AI197" s="1">
        <v>44</v>
      </c>
      <c r="AJ197" s="1" t="str">
        <f t="shared" si="25"/>
        <v>ES5F044</v>
      </c>
    </row>
    <row r="198" spans="31:36">
      <c r="AE198" s="1" t="s">
        <v>102</v>
      </c>
      <c r="AF198" s="1" t="s">
        <v>22</v>
      </c>
      <c r="AG198" s="1" t="s">
        <v>133</v>
      </c>
      <c r="AH198" s="1">
        <v>0</v>
      </c>
      <c r="AI198" s="1">
        <v>48</v>
      </c>
      <c r="AJ198" s="1" t="str">
        <f t="shared" si="25"/>
        <v>ES5F048</v>
      </c>
    </row>
    <row r="199" spans="31:36">
      <c r="AE199" s="1" t="s">
        <v>103</v>
      </c>
      <c r="AF199" s="1" t="s">
        <v>22</v>
      </c>
      <c r="AG199" s="1" t="s">
        <v>133</v>
      </c>
      <c r="AI199" s="37">
        <v>110</v>
      </c>
      <c r="AJ199" s="1" t="str">
        <f t="shared" si="25"/>
        <v>ES5F110</v>
      </c>
    </row>
    <row r="200" spans="31:36">
      <c r="AE200" s="1" t="s">
        <v>13</v>
      </c>
    </row>
    <row r="201" spans="31:36">
      <c r="AE201" s="1" t="s">
        <v>104</v>
      </c>
      <c r="AF201" s="1" t="s">
        <v>23</v>
      </c>
      <c r="AG201" s="1" t="s">
        <v>133</v>
      </c>
      <c r="AH201" s="1">
        <v>0</v>
      </c>
      <c r="AI201" s="1">
        <v>28</v>
      </c>
      <c r="AJ201" s="1" t="str">
        <f t="shared" ref="AJ201:AJ210" si="26">AF201&amp;AG201&amp;AH201&amp;AI201</f>
        <v>ES6F028</v>
      </c>
    </row>
    <row r="202" spans="31:36">
      <c r="AE202" s="1" t="s">
        <v>105</v>
      </c>
      <c r="AF202" s="1" t="s">
        <v>23</v>
      </c>
      <c r="AG202" s="1" t="s">
        <v>133</v>
      </c>
      <c r="AH202" s="1">
        <v>0</v>
      </c>
      <c r="AI202" s="1">
        <v>30</v>
      </c>
      <c r="AJ202" s="1" t="str">
        <f t="shared" si="26"/>
        <v>ES6F030</v>
      </c>
    </row>
    <row r="203" spans="31:36">
      <c r="AE203" s="1" t="s">
        <v>106</v>
      </c>
      <c r="AF203" s="1" t="s">
        <v>23</v>
      </c>
      <c r="AG203" s="1" t="s">
        <v>133</v>
      </c>
      <c r="AH203" s="1">
        <v>0</v>
      </c>
      <c r="AI203" s="1">
        <v>33</v>
      </c>
      <c r="AJ203" s="1" t="str">
        <f t="shared" si="26"/>
        <v>ES6F033</v>
      </c>
    </row>
    <row r="204" spans="31:36">
      <c r="AE204" s="1" t="s">
        <v>107</v>
      </c>
      <c r="AF204" s="1" t="s">
        <v>23</v>
      </c>
      <c r="AG204" s="1" t="s">
        <v>133</v>
      </c>
      <c r="AH204" s="1">
        <v>0</v>
      </c>
      <c r="AI204" s="1">
        <v>36</v>
      </c>
      <c r="AJ204" s="1" t="str">
        <f t="shared" si="26"/>
        <v>ES6F036</v>
      </c>
    </row>
    <row r="205" spans="31:36">
      <c r="AE205" s="1" t="s">
        <v>108</v>
      </c>
      <c r="AF205" s="1" t="s">
        <v>23</v>
      </c>
      <c r="AG205" s="1" t="s">
        <v>133</v>
      </c>
      <c r="AH205" s="1">
        <v>0</v>
      </c>
      <c r="AI205" s="1">
        <v>40</v>
      </c>
      <c r="AJ205" s="1" t="str">
        <f t="shared" si="26"/>
        <v>ES6F040</v>
      </c>
    </row>
    <row r="206" spans="31:36">
      <c r="AE206" s="1" t="s">
        <v>109</v>
      </c>
      <c r="AF206" s="1" t="s">
        <v>23</v>
      </c>
      <c r="AG206" s="1" t="s">
        <v>133</v>
      </c>
      <c r="AH206" s="1">
        <v>0</v>
      </c>
      <c r="AI206" s="1">
        <v>45</v>
      </c>
      <c r="AJ206" s="1" t="str">
        <f t="shared" si="26"/>
        <v>ES6F045</v>
      </c>
    </row>
    <row r="207" spans="31:36">
      <c r="AE207" s="1" t="s">
        <v>110</v>
      </c>
      <c r="AF207" s="1" t="s">
        <v>23</v>
      </c>
      <c r="AG207" s="1" t="s">
        <v>133</v>
      </c>
      <c r="AH207" s="1">
        <v>0</v>
      </c>
      <c r="AI207" s="1">
        <v>49</v>
      </c>
      <c r="AJ207" s="1" t="str">
        <f t="shared" si="26"/>
        <v>ES6F049</v>
      </c>
    </row>
    <row r="208" spans="31:36">
      <c r="AE208" s="1" t="s">
        <v>111</v>
      </c>
      <c r="AF208" s="1" t="s">
        <v>23</v>
      </c>
      <c r="AG208" s="1" t="s">
        <v>133</v>
      </c>
      <c r="AH208" s="1">
        <v>0</v>
      </c>
      <c r="AI208" s="1">
        <v>53</v>
      </c>
      <c r="AJ208" s="1" t="str">
        <f t="shared" si="26"/>
        <v>ES6F053</v>
      </c>
    </row>
    <row r="209" spans="31:36">
      <c r="AE209" s="1" t="s">
        <v>112</v>
      </c>
      <c r="AF209" s="1" t="s">
        <v>23</v>
      </c>
      <c r="AG209" s="1" t="s">
        <v>133</v>
      </c>
      <c r="AH209" s="1">
        <v>0</v>
      </c>
      <c r="AI209" s="1">
        <v>58</v>
      </c>
      <c r="AJ209" s="1" t="str">
        <f t="shared" si="26"/>
        <v>ES6F058</v>
      </c>
    </row>
    <row r="210" spans="31:36">
      <c r="AE210" s="1" t="s">
        <v>113</v>
      </c>
      <c r="AF210" s="1" t="s">
        <v>23</v>
      </c>
      <c r="AG210" s="1" t="s">
        <v>133</v>
      </c>
      <c r="AI210" s="37">
        <v>110</v>
      </c>
      <c r="AJ210" s="1" t="str">
        <f t="shared" si="26"/>
        <v>ES6F110</v>
      </c>
    </row>
    <row r="211" spans="31:36">
      <c r="AE211" s="1" t="s">
        <v>14</v>
      </c>
    </row>
    <row r="212" spans="31:36">
      <c r="AE212" s="1" t="s">
        <v>114</v>
      </c>
      <c r="AF212" s="1" t="s">
        <v>134</v>
      </c>
      <c r="AG212" s="1" t="s">
        <v>132</v>
      </c>
      <c r="AH212" s="1">
        <v>0</v>
      </c>
      <c r="AI212" s="1">
        <v>38</v>
      </c>
      <c r="AJ212" s="1" t="str">
        <f t="shared" ref="AJ212:AJ220" si="27">AF212&amp;AG212&amp;AH212&amp;AI212</f>
        <v>JHM038</v>
      </c>
    </row>
    <row r="213" spans="31:36">
      <c r="AE213" s="1" t="s">
        <v>115</v>
      </c>
      <c r="AF213" s="1" t="s">
        <v>134</v>
      </c>
      <c r="AG213" s="1" t="s">
        <v>132</v>
      </c>
      <c r="AH213" s="1">
        <v>0</v>
      </c>
      <c r="AI213" s="1">
        <v>42</v>
      </c>
      <c r="AJ213" s="1" t="str">
        <f t="shared" si="27"/>
        <v>JHM042</v>
      </c>
    </row>
    <row r="214" spans="31:36">
      <c r="AE214" s="1" t="s">
        <v>116</v>
      </c>
      <c r="AF214" s="1" t="s">
        <v>134</v>
      </c>
      <c r="AG214" s="1" t="s">
        <v>132</v>
      </c>
      <c r="AH214" s="1">
        <v>0</v>
      </c>
      <c r="AI214" s="1">
        <v>47</v>
      </c>
      <c r="AJ214" s="1" t="str">
        <f t="shared" si="27"/>
        <v>JHM047</v>
      </c>
    </row>
    <row r="215" spans="31:36">
      <c r="AE215" s="1" t="s">
        <v>117</v>
      </c>
      <c r="AF215" s="1" t="s">
        <v>134</v>
      </c>
      <c r="AG215" s="1" t="s">
        <v>132</v>
      </c>
      <c r="AH215" s="1">
        <v>0</v>
      </c>
      <c r="AI215" s="1">
        <v>53</v>
      </c>
      <c r="AJ215" s="1" t="str">
        <f t="shared" si="27"/>
        <v>JHM053</v>
      </c>
    </row>
    <row r="216" spans="31:36">
      <c r="AE216" s="1" t="s">
        <v>118</v>
      </c>
      <c r="AF216" s="1" t="s">
        <v>134</v>
      </c>
      <c r="AG216" s="1" t="s">
        <v>132</v>
      </c>
      <c r="AH216" s="1">
        <v>0</v>
      </c>
      <c r="AI216" s="1">
        <v>59</v>
      </c>
      <c r="AJ216" s="1" t="str">
        <f t="shared" si="27"/>
        <v>JHM059</v>
      </c>
    </row>
    <row r="217" spans="31:36">
      <c r="AE217" s="1" t="s">
        <v>119</v>
      </c>
      <c r="AF217" s="1" t="s">
        <v>134</v>
      </c>
      <c r="AG217" s="1" t="s">
        <v>132</v>
      </c>
      <c r="AH217" s="1">
        <v>0</v>
      </c>
      <c r="AI217" s="1">
        <v>66</v>
      </c>
      <c r="AJ217" s="1" t="str">
        <f t="shared" si="27"/>
        <v>JHM066</v>
      </c>
    </row>
    <row r="218" spans="31:36">
      <c r="AE218" s="1" t="s">
        <v>120</v>
      </c>
      <c r="AF218" s="1" t="s">
        <v>134</v>
      </c>
      <c r="AG218" s="1" t="s">
        <v>132</v>
      </c>
      <c r="AH218" s="1">
        <v>0</v>
      </c>
      <c r="AI218" s="1">
        <v>73</v>
      </c>
      <c r="AJ218" s="1" t="str">
        <f t="shared" si="27"/>
        <v>JHM073</v>
      </c>
    </row>
    <row r="219" spans="31:36">
      <c r="AE219" s="1" t="s">
        <v>121</v>
      </c>
      <c r="AF219" s="1" t="s">
        <v>134</v>
      </c>
      <c r="AG219" s="1" t="s">
        <v>132</v>
      </c>
      <c r="AH219" s="1">
        <v>0</v>
      </c>
      <c r="AI219" s="1">
        <v>85</v>
      </c>
      <c r="AJ219" s="1" t="str">
        <f t="shared" si="27"/>
        <v>JHM085</v>
      </c>
    </row>
    <row r="220" spans="31:36">
      <c r="AE220" s="1" t="s">
        <v>122</v>
      </c>
      <c r="AF220" s="1" t="s">
        <v>134</v>
      </c>
      <c r="AG220" s="1" t="s">
        <v>132</v>
      </c>
      <c r="AI220" s="1">
        <v>110</v>
      </c>
      <c r="AJ220" s="1" t="str">
        <f t="shared" si="27"/>
        <v>JHM110</v>
      </c>
    </row>
    <row r="221" spans="31:36">
      <c r="AE221" s="1" t="s">
        <v>15</v>
      </c>
    </row>
    <row r="222" spans="31:36">
      <c r="AE222" s="1" t="s">
        <v>123</v>
      </c>
      <c r="AF222" s="1" t="s">
        <v>134</v>
      </c>
      <c r="AG222" s="1" t="s">
        <v>133</v>
      </c>
      <c r="AH222" s="1">
        <v>0</v>
      </c>
      <c r="AI222" s="1">
        <v>34</v>
      </c>
      <c r="AJ222" s="1" t="str">
        <f t="shared" ref="AJ222:AJ230" si="28">AF222&amp;AG222&amp;AH222&amp;AI222</f>
        <v>JHF034</v>
      </c>
    </row>
    <row r="223" spans="31:36">
      <c r="AE223" s="1" t="s">
        <v>124</v>
      </c>
      <c r="AF223" s="1" t="s">
        <v>134</v>
      </c>
      <c r="AG223" s="1" t="s">
        <v>133</v>
      </c>
      <c r="AH223" s="1">
        <v>0</v>
      </c>
      <c r="AI223" s="1">
        <v>37</v>
      </c>
      <c r="AJ223" s="1" t="str">
        <f t="shared" si="28"/>
        <v>JHF037</v>
      </c>
    </row>
    <row r="224" spans="31:36">
      <c r="AE224" s="1" t="s">
        <v>125</v>
      </c>
      <c r="AF224" s="1" t="s">
        <v>134</v>
      </c>
      <c r="AG224" s="1" t="s">
        <v>133</v>
      </c>
      <c r="AH224" s="1">
        <v>0</v>
      </c>
      <c r="AI224" s="1">
        <v>40</v>
      </c>
      <c r="AJ224" s="1" t="str">
        <f t="shared" si="28"/>
        <v>JHF040</v>
      </c>
    </row>
    <row r="225" spans="31:36">
      <c r="AE225" s="1" t="s">
        <v>126</v>
      </c>
      <c r="AF225" s="1" t="s">
        <v>134</v>
      </c>
      <c r="AG225" s="1" t="s">
        <v>133</v>
      </c>
      <c r="AH225" s="1">
        <v>0</v>
      </c>
      <c r="AI225" s="1">
        <v>44</v>
      </c>
      <c r="AJ225" s="1" t="str">
        <f t="shared" si="28"/>
        <v>JHF044</v>
      </c>
    </row>
    <row r="226" spans="31:36">
      <c r="AE226" s="1" t="s">
        <v>127</v>
      </c>
      <c r="AF226" s="1" t="s">
        <v>134</v>
      </c>
      <c r="AG226" s="1" t="s">
        <v>133</v>
      </c>
      <c r="AH226" s="1">
        <v>0</v>
      </c>
      <c r="AI226" s="1">
        <v>48</v>
      </c>
      <c r="AJ226" s="1" t="str">
        <f t="shared" si="28"/>
        <v>JHF048</v>
      </c>
    </row>
    <row r="227" spans="31:36">
      <c r="AE227" s="1" t="s">
        <v>128</v>
      </c>
      <c r="AF227" s="1" t="s">
        <v>134</v>
      </c>
      <c r="AG227" s="1" t="s">
        <v>133</v>
      </c>
      <c r="AH227" s="1">
        <v>0</v>
      </c>
      <c r="AI227" s="1">
        <v>52</v>
      </c>
      <c r="AJ227" s="1" t="str">
        <f t="shared" si="28"/>
        <v>JHF052</v>
      </c>
    </row>
    <row r="228" spans="31:36">
      <c r="AE228" s="1" t="s">
        <v>129</v>
      </c>
      <c r="AF228" s="1" t="s">
        <v>134</v>
      </c>
      <c r="AG228" s="1" t="s">
        <v>133</v>
      </c>
      <c r="AH228" s="1">
        <v>0</v>
      </c>
      <c r="AI228" s="1">
        <v>57</v>
      </c>
      <c r="AJ228" s="1" t="str">
        <f t="shared" si="28"/>
        <v>JHF057</v>
      </c>
    </row>
    <row r="229" spans="31:36">
      <c r="AE229" s="1" t="s">
        <v>130</v>
      </c>
      <c r="AF229" s="1" t="s">
        <v>134</v>
      </c>
      <c r="AG229" s="1" t="s">
        <v>133</v>
      </c>
      <c r="AH229" s="1">
        <v>0</v>
      </c>
      <c r="AI229" s="1">
        <v>62</v>
      </c>
      <c r="AJ229" s="1" t="str">
        <f t="shared" si="28"/>
        <v>JHF062</v>
      </c>
    </row>
    <row r="230" spans="31:36">
      <c r="AE230" s="1" t="s">
        <v>131</v>
      </c>
      <c r="AF230" s="1" t="s">
        <v>134</v>
      </c>
      <c r="AG230" s="1" t="s">
        <v>133</v>
      </c>
      <c r="AH230" s="1">
        <v>0</v>
      </c>
      <c r="AI230" s="1">
        <v>70</v>
      </c>
      <c r="AJ230" s="1" t="str">
        <f t="shared" si="28"/>
        <v>JHF070</v>
      </c>
    </row>
  </sheetData>
  <mergeCells count="160">
    <mergeCell ref="T3:V3"/>
    <mergeCell ref="J3:S3"/>
    <mergeCell ref="V24:Y24"/>
    <mergeCell ref="V25:Y25"/>
    <mergeCell ref="V26:Y26"/>
    <mergeCell ref="V27:Y27"/>
    <mergeCell ref="V28:Y28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W5:Y5"/>
    <mergeCell ref="V7:Y7"/>
    <mergeCell ref="V8:Y8"/>
    <mergeCell ref="V9:Y9"/>
    <mergeCell ref="V10:Y10"/>
    <mergeCell ref="V11:Y11"/>
    <mergeCell ref="V12:Y12"/>
    <mergeCell ref="V13:Y13"/>
    <mergeCell ref="V14:Y14"/>
    <mergeCell ref="C21:E21"/>
    <mergeCell ref="S21:T21"/>
    <mergeCell ref="C22:E22"/>
    <mergeCell ref="S22:T22"/>
    <mergeCell ref="C23:E23"/>
    <mergeCell ref="S23:T23"/>
    <mergeCell ref="C27:E27"/>
    <mergeCell ref="S27:T27"/>
    <mergeCell ref="C17:E17"/>
    <mergeCell ref="S17:T17"/>
    <mergeCell ref="C18:E18"/>
    <mergeCell ref="S18:T18"/>
    <mergeCell ref="C19:E19"/>
    <mergeCell ref="S19:T19"/>
    <mergeCell ref="H17:I17"/>
    <mergeCell ref="J17:M17"/>
    <mergeCell ref="H18:I18"/>
    <mergeCell ref="J18:M18"/>
    <mergeCell ref="H19:I19"/>
    <mergeCell ref="J19:M19"/>
    <mergeCell ref="C15:E15"/>
    <mergeCell ref="S15:T15"/>
    <mergeCell ref="C16:E16"/>
    <mergeCell ref="C28:E28"/>
    <mergeCell ref="S28:T28"/>
    <mergeCell ref="C24:E24"/>
    <mergeCell ref="S24:T24"/>
    <mergeCell ref="C25:E25"/>
    <mergeCell ref="S25:T25"/>
    <mergeCell ref="C26:E26"/>
    <mergeCell ref="S26:T26"/>
    <mergeCell ref="H25:I25"/>
    <mergeCell ref="J25:M25"/>
    <mergeCell ref="H26:I26"/>
    <mergeCell ref="J26:M26"/>
    <mergeCell ref="H27:I27"/>
    <mergeCell ref="J27:M27"/>
    <mergeCell ref="H28:I28"/>
    <mergeCell ref="J28:M28"/>
    <mergeCell ref="S16:T16"/>
    <mergeCell ref="H14:I14"/>
    <mergeCell ref="J14:M14"/>
    <mergeCell ref="H15:I15"/>
    <mergeCell ref="J15:M15"/>
    <mergeCell ref="H16:I16"/>
    <mergeCell ref="J16:M16"/>
    <mergeCell ref="C13:E13"/>
    <mergeCell ref="S13:T13"/>
    <mergeCell ref="H11:I11"/>
    <mergeCell ref="J11:M11"/>
    <mergeCell ref="H12:I12"/>
    <mergeCell ref="J12:M12"/>
    <mergeCell ref="H13:I13"/>
    <mergeCell ref="J13:M13"/>
    <mergeCell ref="C14:E14"/>
    <mergeCell ref="S14:T14"/>
    <mergeCell ref="S8:T8"/>
    <mergeCell ref="H9:I9"/>
    <mergeCell ref="J9:M9"/>
    <mergeCell ref="H10:I10"/>
    <mergeCell ref="J10:M10"/>
    <mergeCell ref="C11:E11"/>
    <mergeCell ref="S11:T11"/>
    <mergeCell ref="C12:E12"/>
    <mergeCell ref="S12:T12"/>
    <mergeCell ref="B2:W2"/>
    <mergeCell ref="H8:I8"/>
    <mergeCell ref="J8:M8"/>
    <mergeCell ref="D4:H4"/>
    <mergeCell ref="J5:K5"/>
    <mergeCell ref="L5:S5"/>
    <mergeCell ref="T5:V5"/>
    <mergeCell ref="S20:T20"/>
    <mergeCell ref="C7:F7"/>
    <mergeCell ref="G7:I7"/>
    <mergeCell ref="S7:U7"/>
    <mergeCell ref="C8:E8"/>
    <mergeCell ref="B4:C4"/>
    <mergeCell ref="B5:C5"/>
    <mergeCell ref="J7:M7"/>
    <mergeCell ref="J4:S4"/>
    <mergeCell ref="F5:I5"/>
    <mergeCell ref="T4:V4"/>
    <mergeCell ref="C20:E20"/>
    <mergeCell ref="C9:E9"/>
    <mergeCell ref="S9:T9"/>
    <mergeCell ref="C10:E10"/>
    <mergeCell ref="S10:T10"/>
    <mergeCell ref="D5:E5"/>
    <mergeCell ref="H20:I20"/>
    <mergeCell ref="J20:M20"/>
    <mergeCell ref="H21:I21"/>
    <mergeCell ref="J21:M21"/>
    <mergeCell ref="H22:I22"/>
    <mergeCell ref="J22:M22"/>
    <mergeCell ref="H23:I23"/>
    <mergeCell ref="J23:M23"/>
    <mergeCell ref="H24:I24"/>
    <mergeCell ref="J24:M24"/>
    <mergeCell ref="B37:D37"/>
    <mergeCell ref="I36:J36"/>
    <mergeCell ref="K36:L36"/>
    <mergeCell ref="I32:J32"/>
    <mergeCell ref="K32:L32"/>
    <mergeCell ref="W32:X32"/>
    <mergeCell ref="S32:V32"/>
    <mergeCell ref="S33:V33"/>
    <mergeCell ref="W33:X33"/>
    <mergeCell ref="I33:J33"/>
    <mergeCell ref="K33:L33"/>
    <mergeCell ref="S36:V36"/>
    <mergeCell ref="B3:C3"/>
    <mergeCell ref="D3:H3"/>
    <mergeCell ref="W3:Y3"/>
    <mergeCell ref="W36:X36"/>
    <mergeCell ref="I37:J37"/>
    <mergeCell ref="K37:L37"/>
    <mergeCell ref="S37:V37"/>
    <mergeCell ref="W37:X37"/>
    <mergeCell ref="F31:G31"/>
    <mergeCell ref="I31:L31"/>
    <mergeCell ref="S31:X31"/>
    <mergeCell ref="B34:D34"/>
    <mergeCell ref="I34:J34"/>
    <mergeCell ref="K34:L34"/>
    <mergeCell ref="S34:V34"/>
    <mergeCell ref="W34:X34"/>
    <mergeCell ref="B35:D35"/>
    <mergeCell ref="I35:J35"/>
    <mergeCell ref="K35:L35"/>
    <mergeCell ref="S35:V35"/>
    <mergeCell ref="W35:X35"/>
    <mergeCell ref="B32:D32"/>
    <mergeCell ref="B33:D33"/>
    <mergeCell ref="B36:D36"/>
  </mergeCells>
  <phoneticPr fontId="1"/>
  <conditionalFormatting sqref="Y4">
    <cfRule type="cellIs" dxfId="1" priority="1" operator="notEqual">
      <formula>$W$4</formula>
    </cfRule>
  </conditionalFormatting>
  <dataValidations count="3">
    <dataValidation allowBlank="1" showInputMessage="1" showErrorMessage="1" promptTitle="郵便番号を入力" prompt="〒123-4567_x000a_を入力するときは，_x000a_1234567_x000a_と半角で入力してください" sqref="E6 D5" xr:uid="{00000000-0002-0000-0000-000000000000}"/>
    <dataValidation type="list" allowBlank="1" showInputMessage="1" showErrorMessage="1" sqref="W3" xr:uid="{5AE0095E-1D15-4950-BCFD-F48AE6317F4E}">
      <formula1>AL$2:AL$50</formula1>
    </dataValidation>
    <dataValidation type="list" allowBlank="1" showInputMessage="1" showErrorMessage="1" sqref="J8:K28" xr:uid="{00000000-0002-0000-0000-000001000000}">
      <formula1>AE$38:AE$114</formula1>
    </dataValidation>
  </dataValidations>
  <pageMargins left="0.23622047244094491" right="0.23622047244094491" top="0.3" bottom="0.33" header="0.31496062992125984" footer="0.31496062992125984"/>
  <pageSetup paperSize="9" scale="9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40CC-01A9-4783-99FD-39E022D87309}">
  <sheetPr>
    <pageSetUpPr fitToPage="1"/>
  </sheetPr>
  <dimension ref="B1:AQ221"/>
  <sheetViews>
    <sheetView view="pageBreakPreview" zoomScale="115" zoomScaleNormal="100" zoomScaleSheetLayoutView="115" workbookViewId="0">
      <selection activeCell="H9" sqref="H9:I9"/>
    </sheetView>
  </sheetViews>
  <sheetFormatPr defaultColWidth="8.75" defaultRowHeight="13.5"/>
  <cols>
    <col min="1" max="1" width="6" style="1" customWidth="1"/>
    <col min="2" max="2" width="2.5" style="1" customWidth="1"/>
    <col min="3" max="3" width="4" style="1" customWidth="1"/>
    <col min="4" max="4" width="3.5" style="1" customWidth="1"/>
    <col min="5" max="5" width="2.5" style="1" customWidth="1"/>
    <col min="6" max="6" width="10" style="1" customWidth="1"/>
    <col min="7" max="7" width="11.125" style="1" customWidth="1"/>
    <col min="8" max="8" width="2.5" style="1" customWidth="1"/>
    <col min="9" max="9" width="7.5" style="1" customWidth="1"/>
    <col min="10" max="10" width="2.5" style="1" customWidth="1"/>
    <col min="11" max="12" width="5" style="1" customWidth="1"/>
    <col min="13" max="13" width="2.5" style="1" customWidth="1"/>
    <col min="14" max="18" width="5" style="1" hidden="1" customWidth="1"/>
    <col min="19" max="19" width="3" style="1" customWidth="1"/>
    <col min="20" max="21" width="2" style="1" customWidth="1"/>
    <col min="22" max="22" width="3" style="1" customWidth="1"/>
    <col min="23" max="23" width="8" style="1" customWidth="1"/>
    <col min="24" max="24" width="2" style="1" customWidth="1"/>
    <col min="25" max="25" width="4" style="1" customWidth="1"/>
    <col min="26" max="26" width="1.5" style="1" customWidth="1"/>
    <col min="27" max="28" width="4" style="1" customWidth="1"/>
    <col min="29" max="29" width="3.25" style="1" customWidth="1"/>
    <col min="30" max="30" width="8.75" style="1"/>
    <col min="31" max="31" width="21.625" style="1" bestFit="1" customWidth="1"/>
    <col min="32" max="32" width="4.5" style="1" bestFit="1" customWidth="1"/>
    <col min="33" max="34" width="2.5" style="1" bestFit="1" customWidth="1"/>
    <col min="35" max="35" width="4.5" style="1" bestFit="1" customWidth="1"/>
    <col min="36" max="36" width="8.5" style="1" bestFit="1" customWidth="1"/>
    <col min="37" max="37" width="3.5" style="1" bestFit="1" customWidth="1"/>
    <col min="38" max="16384" width="8.75" style="1"/>
  </cols>
  <sheetData>
    <row r="1" spans="2:41" ht="14.25" thickBot="1">
      <c r="W1" s="2"/>
      <c r="X1" s="2"/>
      <c r="Y1" s="2"/>
      <c r="Z1" s="2"/>
      <c r="AC1" s="3">
        <v>0</v>
      </c>
      <c r="AD1" s="1" t="str">
        <f>VLOOKUP(AC1,$AK$2:$AL$50,2,)</f>
        <v>(選択)</v>
      </c>
    </row>
    <row r="2" spans="2:41" ht="24.75" customHeight="1">
      <c r="B2" s="137" t="s">
        <v>384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4"/>
      <c r="Y2" s="4" t="s">
        <v>363</v>
      </c>
      <c r="Z2" s="4"/>
      <c r="AD2" s="1" t="s">
        <v>24</v>
      </c>
      <c r="AK2" s="5">
        <v>0</v>
      </c>
      <c r="AL2" s="1" t="s">
        <v>167</v>
      </c>
      <c r="AM2" s="1" t="s">
        <v>167</v>
      </c>
    </row>
    <row r="3" spans="2:41" ht="10.15" customHeight="1">
      <c r="B3" s="169" t="s">
        <v>3</v>
      </c>
      <c r="C3" s="169"/>
      <c r="D3" s="170">
        <f>'参加申込書 ①'!D3</f>
        <v>0</v>
      </c>
      <c r="E3" s="170"/>
      <c r="F3" s="170"/>
      <c r="G3" s="170"/>
      <c r="H3" s="170"/>
      <c r="I3" s="100" t="s">
        <v>360</v>
      </c>
      <c r="J3" s="171">
        <f>'参加申込書 ①'!J3</f>
        <v>0</v>
      </c>
      <c r="K3" s="172"/>
      <c r="L3" s="172"/>
      <c r="M3" s="172"/>
      <c r="N3" s="172"/>
      <c r="O3" s="172"/>
      <c r="P3" s="172"/>
      <c r="Q3" s="172"/>
      <c r="R3" s="172"/>
      <c r="S3" s="173"/>
      <c r="T3" s="174" t="s">
        <v>341</v>
      </c>
      <c r="U3" s="175"/>
      <c r="V3" s="176"/>
      <c r="W3" s="177" t="str">
        <f>'参加申込書 ①'!W3</f>
        <v>(選択)</v>
      </c>
      <c r="X3" s="177"/>
      <c r="Y3" s="177"/>
      <c r="Z3" s="4"/>
      <c r="AD3" s="1">
        <v>3000</v>
      </c>
      <c r="AK3" s="95">
        <v>25</v>
      </c>
      <c r="AL3" s="96" t="s">
        <v>191</v>
      </c>
      <c r="AM3" s="1" t="s">
        <v>191</v>
      </c>
      <c r="AN3" s="5">
        <v>1</v>
      </c>
      <c r="AO3" s="1" t="s">
        <v>168</v>
      </c>
    </row>
    <row r="4" spans="2:41" ht="15" customHeight="1">
      <c r="B4" s="181" t="s">
        <v>17</v>
      </c>
      <c r="C4" s="181"/>
      <c r="D4" s="171">
        <f>'参加申込書 ①'!D4</f>
        <v>0</v>
      </c>
      <c r="E4" s="172"/>
      <c r="F4" s="172"/>
      <c r="G4" s="172"/>
      <c r="H4" s="173"/>
      <c r="I4" s="100" t="s">
        <v>19</v>
      </c>
      <c r="J4" s="171">
        <f>'参加申込書 ①'!J4</f>
        <v>0</v>
      </c>
      <c r="K4" s="172"/>
      <c r="L4" s="172"/>
      <c r="M4" s="172"/>
      <c r="N4" s="172"/>
      <c r="O4" s="172"/>
      <c r="P4" s="172"/>
      <c r="Q4" s="172"/>
      <c r="R4" s="172"/>
      <c r="S4" s="173"/>
      <c r="T4" s="182" t="s">
        <v>136</v>
      </c>
      <c r="U4" s="183"/>
      <c r="V4" s="184"/>
      <c r="W4" s="101">
        <f>'参加申込書 ①'!W4</f>
        <v>0</v>
      </c>
      <c r="X4" s="102" t="s">
        <v>138</v>
      </c>
      <c r="Y4" s="103"/>
      <c r="Z4" s="11"/>
      <c r="AK4" s="95">
        <v>26</v>
      </c>
      <c r="AL4" s="96" t="s">
        <v>212</v>
      </c>
      <c r="AM4" s="1" t="s">
        <v>212</v>
      </c>
      <c r="AN4" s="5">
        <v>2</v>
      </c>
      <c r="AO4" s="1" t="s">
        <v>169</v>
      </c>
    </row>
    <row r="5" spans="2:41" ht="15" customHeight="1">
      <c r="B5" s="181" t="s">
        <v>18</v>
      </c>
      <c r="C5" s="181"/>
      <c r="D5" s="185">
        <f>'参加申込書 ①'!D5</f>
        <v>0</v>
      </c>
      <c r="E5" s="186"/>
      <c r="F5" s="187">
        <f>'参加申込書 ①'!F5</f>
        <v>0</v>
      </c>
      <c r="G5" s="187"/>
      <c r="H5" s="187"/>
      <c r="I5" s="187"/>
      <c r="J5" s="182" t="s">
        <v>135</v>
      </c>
      <c r="K5" s="184"/>
      <c r="L5" s="171">
        <f>'参加申込書 ①'!L5</f>
        <v>0</v>
      </c>
      <c r="M5" s="172"/>
      <c r="N5" s="172"/>
      <c r="O5" s="172"/>
      <c r="P5" s="172"/>
      <c r="Q5" s="172"/>
      <c r="R5" s="172"/>
      <c r="S5" s="173"/>
      <c r="T5" s="182" t="s">
        <v>24</v>
      </c>
      <c r="U5" s="183"/>
      <c r="V5" s="183"/>
      <c r="W5" s="178">
        <f>'参加申込書 ①'!W5</f>
        <v>0</v>
      </c>
      <c r="X5" s="179"/>
      <c r="Y5" s="180"/>
      <c r="Z5" s="11"/>
      <c r="AK5" s="95">
        <v>27</v>
      </c>
      <c r="AL5" s="96" t="s">
        <v>213</v>
      </c>
      <c r="AM5" s="1" t="s">
        <v>213</v>
      </c>
      <c r="AN5" s="5">
        <v>3</v>
      </c>
      <c r="AO5" s="1" t="s">
        <v>170</v>
      </c>
    </row>
    <row r="6" spans="2:41" ht="13.5" customHeight="1">
      <c r="B6" s="12"/>
      <c r="C6" s="12"/>
      <c r="D6" s="11"/>
      <c r="E6" s="13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4"/>
      <c r="X6" s="11"/>
      <c r="Y6" s="11"/>
      <c r="Z6" s="11"/>
      <c r="AK6" s="95">
        <v>28</v>
      </c>
      <c r="AL6" s="96" t="s">
        <v>192</v>
      </c>
      <c r="AM6" s="1" t="s">
        <v>192</v>
      </c>
      <c r="AN6" s="5">
        <v>4</v>
      </c>
      <c r="AO6" s="1" t="s">
        <v>171</v>
      </c>
    </row>
    <row r="7" spans="2:41" ht="21" customHeight="1">
      <c r="B7" s="15"/>
      <c r="C7" s="149" t="s">
        <v>2</v>
      </c>
      <c r="D7" s="150"/>
      <c r="E7" s="150"/>
      <c r="F7" s="150"/>
      <c r="G7" s="149" t="s">
        <v>3</v>
      </c>
      <c r="H7" s="150"/>
      <c r="I7" s="151"/>
      <c r="J7" s="149"/>
      <c r="K7" s="150"/>
      <c r="L7" s="150"/>
      <c r="M7" s="151"/>
      <c r="N7" s="6">
        <v>2</v>
      </c>
      <c r="O7" s="6">
        <v>3</v>
      </c>
      <c r="P7" s="6">
        <v>5</v>
      </c>
      <c r="Q7" s="16">
        <v>6</v>
      </c>
      <c r="R7" s="16" t="s">
        <v>142</v>
      </c>
      <c r="S7" s="149" t="s">
        <v>0</v>
      </c>
      <c r="T7" s="150"/>
      <c r="U7" s="151"/>
      <c r="V7" s="167" t="s">
        <v>16</v>
      </c>
      <c r="W7" s="167"/>
      <c r="X7" s="167"/>
      <c r="Y7" s="167"/>
      <c r="Z7" s="17"/>
      <c r="AK7" s="95">
        <v>29</v>
      </c>
      <c r="AL7" s="96" t="s">
        <v>193</v>
      </c>
      <c r="AM7" s="1" t="s">
        <v>193</v>
      </c>
      <c r="AN7" s="5">
        <v>5</v>
      </c>
      <c r="AO7" s="1" t="s">
        <v>172</v>
      </c>
    </row>
    <row r="8" spans="2:41" ht="24.6" customHeight="1">
      <c r="B8" s="18" t="s">
        <v>4</v>
      </c>
      <c r="C8" s="152" t="s">
        <v>325</v>
      </c>
      <c r="D8" s="153"/>
      <c r="E8" s="154"/>
      <c r="F8" s="19" t="s">
        <v>326</v>
      </c>
      <c r="G8" s="20" t="s">
        <v>327</v>
      </c>
      <c r="H8" s="139" t="s">
        <v>328</v>
      </c>
      <c r="I8" s="140"/>
      <c r="J8" s="141" t="s">
        <v>277</v>
      </c>
      <c r="K8" s="142"/>
      <c r="L8" s="142"/>
      <c r="M8" s="143"/>
      <c r="N8" s="21" t="str">
        <f t="shared" ref="N8:N28" si="0">VLOOKUP(J8,$AE$38:$AJ$105,$N$7,)</f>
        <v>ES34</v>
      </c>
      <c r="O8" s="21" t="str">
        <f t="shared" ref="O8:O28" si="1">VLOOKUP(J8,$AE$38:$AJ$105,$O$7,)</f>
        <v>M</v>
      </c>
      <c r="P8" s="21">
        <f t="shared" ref="P8:P28" si="2">VLOOKUP(J8,$AE$38:$AJ$105,$P$7,)</f>
        <v>26</v>
      </c>
      <c r="Q8" s="21" t="str">
        <f t="shared" ref="Q8:Q28" si="3">VLOOKUP(J8,$AE$38:$AJ$105,$Q$7,)</f>
        <v>ES34M026</v>
      </c>
      <c r="R8" s="21"/>
      <c r="S8" s="162">
        <v>25.9</v>
      </c>
      <c r="T8" s="163"/>
      <c r="U8" s="22" t="s">
        <v>1</v>
      </c>
      <c r="V8" s="168" t="s">
        <v>25</v>
      </c>
      <c r="W8" s="168"/>
      <c r="X8" s="168"/>
      <c r="Y8" s="168"/>
      <c r="Z8" s="23"/>
      <c r="AK8" s="95">
        <v>30</v>
      </c>
      <c r="AL8" s="96" t="s">
        <v>194</v>
      </c>
      <c r="AM8" s="1" t="s">
        <v>194</v>
      </c>
      <c r="AN8" s="5">
        <v>6</v>
      </c>
      <c r="AO8" s="1" t="s">
        <v>173</v>
      </c>
    </row>
    <row r="9" spans="2:41" ht="24.6" customHeight="1">
      <c r="B9" s="24">
        <v>21</v>
      </c>
      <c r="C9" s="157"/>
      <c r="D9" s="158"/>
      <c r="E9" s="159"/>
      <c r="F9" s="25"/>
      <c r="G9" s="26"/>
      <c r="H9" s="132"/>
      <c r="I9" s="133"/>
      <c r="J9" s="134" t="s">
        <v>5</v>
      </c>
      <c r="K9" s="135"/>
      <c r="L9" s="135"/>
      <c r="M9" s="136"/>
      <c r="N9" s="8">
        <f t="shared" si="0"/>
        <v>0</v>
      </c>
      <c r="O9" s="8">
        <f t="shared" si="1"/>
        <v>0</v>
      </c>
      <c r="P9" s="8">
        <f t="shared" si="2"/>
        <v>0</v>
      </c>
      <c r="Q9" s="8">
        <f t="shared" si="3"/>
        <v>0</v>
      </c>
      <c r="R9" s="8"/>
      <c r="S9" s="147"/>
      <c r="T9" s="148"/>
      <c r="U9" s="27" t="s">
        <v>1</v>
      </c>
      <c r="V9" s="155"/>
      <c r="W9" s="155"/>
      <c r="X9" s="155"/>
      <c r="Y9" s="155"/>
      <c r="Z9" s="23"/>
      <c r="AK9" s="5">
        <v>1</v>
      </c>
      <c r="AL9" s="1" t="s">
        <v>168</v>
      </c>
      <c r="AN9" s="5">
        <v>7</v>
      </c>
      <c r="AO9" s="1" t="s">
        <v>174</v>
      </c>
    </row>
    <row r="10" spans="2:41" ht="24.6" customHeight="1">
      <c r="B10" s="24">
        <v>22</v>
      </c>
      <c r="C10" s="157"/>
      <c r="D10" s="158"/>
      <c r="E10" s="159"/>
      <c r="F10" s="25"/>
      <c r="G10" s="26"/>
      <c r="H10" s="132"/>
      <c r="I10" s="133"/>
      <c r="J10" s="134" t="s">
        <v>5</v>
      </c>
      <c r="K10" s="135"/>
      <c r="L10" s="135"/>
      <c r="M10" s="136"/>
      <c r="N10" s="8">
        <f t="shared" si="0"/>
        <v>0</v>
      </c>
      <c r="O10" s="8">
        <f t="shared" si="1"/>
        <v>0</v>
      </c>
      <c r="P10" s="8">
        <f t="shared" si="2"/>
        <v>0</v>
      </c>
      <c r="Q10" s="8">
        <f t="shared" si="3"/>
        <v>0</v>
      </c>
      <c r="R10" s="8"/>
      <c r="S10" s="147"/>
      <c r="T10" s="148"/>
      <c r="U10" s="27" t="s">
        <v>1</v>
      </c>
      <c r="V10" s="155"/>
      <c r="W10" s="155"/>
      <c r="X10" s="155"/>
      <c r="Y10" s="155"/>
      <c r="Z10" s="23"/>
      <c r="AK10" s="5">
        <v>2</v>
      </c>
      <c r="AL10" s="1" t="s">
        <v>169</v>
      </c>
      <c r="AN10" s="5">
        <v>8</v>
      </c>
      <c r="AO10" s="1" t="s">
        <v>175</v>
      </c>
    </row>
    <row r="11" spans="2:41" ht="24.6" customHeight="1">
      <c r="B11" s="24">
        <v>23</v>
      </c>
      <c r="C11" s="157"/>
      <c r="D11" s="158"/>
      <c r="E11" s="159"/>
      <c r="F11" s="25"/>
      <c r="G11" s="26"/>
      <c r="H11" s="132"/>
      <c r="I11" s="133"/>
      <c r="J11" s="134" t="s">
        <v>5</v>
      </c>
      <c r="K11" s="135"/>
      <c r="L11" s="135"/>
      <c r="M11" s="136"/>
      <c r="N11" s="8">
        <f t="shared" si="0"/>
        <v>0</v>
      </c>
      <c r="O11" s="8">
        <f t="shared" si="1"/>
        <v>0</v>
      </c>
      <c r="P11" s="8">
        <f t="shared" si="2"/>
        <v>0</v>
      </c>
      <c r="Q11" s="8">
        <f t="shared" si="3"/>
        <v>0</v>
      </c>
      <c r="R11" s="8"/>
      <c r="S11" s="147"/>
      <c r="T11" s="148"/>
      <c r="U11" s="27" t="s">
        <v>1</v>
      </c>
      <c r="V11" s="155"/>
      <c r="W11" s="155"/>
      <c r="X11" s="155"/>
      <c r="Y11" s="155"/>
      <c r="Z11" s="23"/>
      <c r="AK11" s="5">
        <v>3</v>
      </c>
      <c r="AL11" s="1" t="s">
        <v>170</v>
      </c>
      <c r="AN11" s="5">
        <v>9</v>
      </c>
      <c r="AO11" s="1" t="s">
        <v>176</v>
      </c>
    </row>
    <row r="12" spans="2:41" ht="24.6" customHeight="1">
      <c r="B12" s="24">
        <v>24</v>
      </c>
      <c r="C12" s="157"/>
      <c r="D12" s="158"/>
      <c r="E12" s="159"/>
      <c r="F12" s="25"/>
      <c r="G12" s="26"/>
      <c r="H12" s="132"/>
      <c r="I12" s="133"/>
      <c r="J12" s="134" t="s">
        <v>5</v>
      </c>
      <c r="K12" s="135"/>
      <c r="L12" s="135"/>
      <c r="M12" s="136"/>
      <c r="N12" s="8">
        <f t="shared" si="0"/>
        <v>0</v>
      </c>
      <c r="O12" s="8">
        <f t="shared" si="1"/>
        <v>0</v>
      </c>
      <c r="P12" s="8">
        <f t="shared" si="2"/>
        <v>0</v>
      </c>
      <c r="Q12" s="8">
        <f t="shared" si="3"/>
        <v>0</v>
      </c>
      <c r="R12" s="8"/>
      <c r="S12" s="147"/>
      <c r="T12" s="148"/>
      <c r="U12" s="27" t="s">
        <v>1</v>
      </c>
      <c r="V12" s="155"/>
      <c r="W12" s="155"/>
      <c r="X12" s="155"/>
      <c r="Y12" s="155"/>
      <c r="Z12" s="23"/>
      <c r="AK12" s="5">
        <v>4</v>
      </c>
      <c r="AL12" s="1" t="s">
        <v>171</v>
      </c>
      <c r="AN12" s="5">
        <v>10</v>
      </c>
      <c r="AO12" s="1" t="s">
        <v>177</v>
      </c>
    </row>
    <row r="13" spans="2:41" ht="24.6" customHeight="1">
      <c r="B13" s="24">
        <v>25</v>
      </c>
      <c r="C13" s="157"/>
      <c r="D13" s="158"/>
      <c r="E13" s="159"/>
      <c r="F13" s="25"/>
      <c r="G13" s="26"/>
      <c r="H13" s="132"/>
      <c r="I13" s="133"/>
      <c r="J13" s="134" t="s">
        <v>5</v>
      </c>
      <c r="K13" s="135"/>
      <c r="L13" s="135"/>
      <c r="M13" s="136"/>
      <c r="N13" s="8">
        <f t="shared" si="0"/>
        <v>0</v>
      </c>
      <c r="O13" s="8">
        <f t="shared" si="1"/>
        <v>0</v>
      </c>
      <c r="P13" s="8">
        <f t="shared" si="2"/>
        <v>0</v>
      </c>
      <c r="Q13" s="8">
        <f t="shared" si="3"/>
        <v>0</v>
      </c>
      <c r="R13" s="8"/>
      <c r="S13" s="147"/>
      <c r="T13" s="148"/>
      <c r="U13" s="27" t="s">
        <v>1</v>
      </c>
      <c r="V13" s="155"/>
      <c r="W13" s="155"/>
      <c r="X13" s="155"/>
      <c r="Y13" s="155"/>
      <c r="Z13" s="23"/>
      <c r="AK13" s="5">
        <v>5</v>
      </c>
      <c r="AL13" s="1" t="s">
        <v>172</v>
      </c>
      <c r="AN13" s="5">
        <v>11</v>
      </c>
      <c r="AO13" s="1" t="s">
        <v>178</v>
      </c>
    </row>
    <row r="14" spans="2:41" ht="24.6" customHeight="1">
      <c r="B14" s="24">
        <v>26</v>
      </c>
      <c r="C14" s="157"/>
      <c r="D14" s="158"/>
      <c r="E14" s="159"/>
      <c r="F14" s="25"/>
      <c r="G14" s="26"/>
      <c r="H14" s="132"/>
      <c r="I14" s="133"/>
      <c r="J14" s="134" t="s">
        <v>5</v>
      </c>
      <c r="K14" s="135"/>
      <c r="L14" s="135"/>
      <c r="M14" s="136"/>
      <c r="N14" s="8">
        <f t="shared" si="0"/>
        <v>0</v>
      </c>
      <c r="O14" s="8">
        <f t="shared" si="1"/>
        <v>0</v>
      </c>
      <c r="P14" s="8">
        <f t="shared" si="2"/>
        <v>0</v>
      </c>
      <c r="Q14" s="8">
        <f t="shared" si="3"/>
        <v>0</v>
      </c>
      <c r="R14" s="8"/>
      <c r="S14" s="147"/>
      <c r="T14" s="148"/>
      <c r="U14" s="27" t="s">
        <v>1</v>
      </c>
      <c r="V14" s="155"/>
      <c r="W14" s="155"/>
      <c r="X14" s="155"/>
      <c r="Y14" s="155"/>
      <c r="Z14" s="23"/>
      <c r="AK14" s="5">
        <v>6</v>
      </c>
      <c r="AL14" s="1" t="s">
        <v>173</v>
      </c>
      <c r="AN14" s="5">
        <v>12</v>
      </c>
      <c r="AO14" s="1" t="s">
        <v>179</v>
      </c>
    </row>
    <row r="15" spans="2:41" ht="24.6" customHeight="1">
      <c r="B15" s="24">
        <v>27</v>
      </c>
      <c r="C15" s="157"/>
      <c r="D15" s="158"/>
      <c r="E15" s="159"/>
      <c r="F15" s="25"/>
      <c r="G15" s="26"/>
      <c r="H15" s="132"/>
      <c r="I15" s="133"/>
      <c r="J15" s="134" t="s">
        <v>5</v>
      </c>
      <c r="K15" s="135"/>
      <c r="L15" s="135"/>
      <c r="M15" s="136"/>
      <c r="N15" s="8">
        <f t="shared" si="0"/>
        <v>0</v>
      </c>
      <c r="O15" s="8">
        <f t="shared" si="1"/>
        <v>0</v>
      </c>
      <c r="P15" s="8">
        <f t="shared" si="2"/>
        <v>0</v>
      </c>
      <c r="Q15" s="8">
        <f t="shared" si="3"/>
        <v>0</v>
      </c>
      <c r="R15" s="8"/>
      <c r="S15" s="147"/>
      <c r="T15" s="148"/>
      <c r="U15" s="27" t="s">
        <v>1</v>
      </c>
      <c r="V15" s="155"/>
      <c r="W15" s="155"/>
      <c r="X15" s="155"/>
      <c r="Y15" s="155"/>
      <c r="Z15" s="23"/>
      <c r="AK15" s="5">
        <v>7</v>
      </c>
      <c r="AL15" s="1" t="s">
        <v>174</v>
      </c>
      <c r="AN15" s="5">
        <v>13</v>
      </c>
      <c r="AO15" s="1" t="s">
        <v>214</v>
      </c>
    </row>
    <row r="16" spans="2:41" ht="24.6" customHeight="1">
      <c r="B16" s="24">
        <v>28</v>
      </c>
      <c r="C16" s="157"/>
      <c r="D16" s="158"/>
      <c r="E16" s="159"/>
      <c r="F16" s="25"/>
      <c r="G16" s="26"/>
      <c r="H16" s="132"/>
      <c r="I16" s="133"/>
      <c r="J16" s="134" t="s">
        <v>5</v>
      </c>
      <c r="K16" s="135"/>
      <c r="L16" s="135"/>
      <c r="M16" s="136"/>
      <c r="N16" s="8">
        <f t="shared" si="0"/>
        <v>0</v>
      </c>
      <c r="O16" s="8">
        <f t="shared" si="1"/>
        <v>0</v>
      </c>
      <c r="P16" s="8">
        <f t="shared" si="2"/>
        <v>0</v>
      </c>
      <c r="Q16" s="8">
        <f t="shared" si="3"/>
        <v>0</v>
      </c>
      <c r="R16" s="8"/>
      <c r="S16" s="147"/>
      <c r="T16" s="148"/>
      <c r="U16" s="27" t="s">
        <v>1</v>
      </c>
      <c r="V16" s="155"/>
      <c r="W16" s="155"/>
      <c r="X16" s="155"/>
      <c r="Y16" s="155"/>
      <c r="Z16" s="23"/>
      <c r="AK16" s="5">
        <v>8</v>
      </c>
      <c r="AL16" s="1" t="s">
        <v>175</v>
      </c>
      <c r="AN16" s="5">
        <v>14</v>
      </c>
      <c r="AO16" s="1" t="s">
        <v>180</v>
      </c>
    </row>
    <row r="17" spans="2:41" ht="24.6" customHeight="1">
      <c r="B17" s="24">
        <v>29</v>
      </c>
      <c r="C17" s="157"/>
      <c r="D17" s="158"/>
      <c r="E17" s="159"/>
      <c r="F17" s="25"/>
      <c r="G17" s="26"/>
      <c r="H17" s="132"/>
      <c r="I17" s="133"/>
      <c r="J17" s="134" t="s">
        <v>5</v>
      </c>
      <c r="K17" s="135"/>
      <c r="L17" s="135"/>
      <c r="M17" s="136"/>
      <c r="N17" s="8">
        <f t="shared" si="0"/>
        <v>0</v>
      </c>
      <c r="O17" s="8">
        <f t="shared" si="1"/>
        <v>0</v>
      </c>
      <c r="P17" s="8">
        <f t="shared" si="2"/>
        <v>0</v>
      </c>
      <c r="Q17" s="8">
        <f t="shared" si="3"/>
        <v>0</v>
      </c>
      <c r="R17" s="8"/>
      <c r="S17" s="147"/>
      <c r="T17" s="148"/>
      <c r="U17" s="27" t="s">
        <v>1</v>
      </c>
      <c r="V17" s="155"/>
      <c r="W17" s="155"/>
      <c r="X17" s="155"/>
      <c r="Y17" s="155"/>
      <c r="Z17" s="23"/>
      <c r="AK17" s="5">
        <v>9</v>
      </c>
      <c r="AL17" s="1" t="s">
        <v>176</v>
      </c>
      <c r="AN17" s="5">
        <v>15</v>
      </c>
      <c r="AO17" s="1" t="s">
        <v>181</v>
      </c>
    </row>
    <row r="18" spans="2:41" ht="24.6" customHeight="1">
      <c r="B18" s="24">
        <v>30</v>
      </c>
      <c r="C18" s="157"/>
      <c r="D18" s="158"/>
      <c r="E18" s="159"/>
      <c r="F18" s="25"/>
      <c r="G18" s="26"/>
      <c r="H18" s="132"/>
      <c r="I18" s="133"/>
      <c r="J18" s="134" t="s">
        <v>5</v>
      </c>
      <c r="K18" s="135"/>
      <c r="L18" s="135"/>
      <c r="M18" s="136"/>
      <c r="N18" s="8">
        <f t="shared" si="0"/>
        <v>0</v>
      </c>
      <c r="O18" s="8">
        <f t="shared" si="1"/>
        <v>0</v>
      </c>
      <c r="P18" s="8">
        <f t="shared" si="2"/>
        <v>0</v>
      </c>
      <c r="Q18" s="8">
        <f t="shared" si="3"/>
        <v>0</v>
      </c>
      <c r="R18" s="8"/>
      <c r="S18" s="147"/>
      <c r="T18" s="148"/>
      <c r="U18" s="27" t="s">
        <v>1</v>
      </c>
      <c r="V18" s="155"/>
      <c r="W18" s="155"/>
      <c r="X18" s="155"/>
      <c r="Y18" s="155"/>
      <c r="Z18" s="23"/>
      <c r="AK18" s="5">
        <v>10</v>
      </c>
      <c r="AL18" s="1" t="s">
        <v>177</v>
      </c>
      <c r="AN18" s="5">
        <v>16</v>
      </c>
      <c r="AO18" s="1" t="s">
        <v>182</v>
      </c>
    </row>
    <row r="19" spans="2:41" ht="24.6" customHeight="1">
      <c r="B19" s="24">
        <v>31</v>
      </c>
      <c r="C19" s="157"/>
      <c r="D19" s="158"/>
      <c r="E19" s="159"/>
      <c r="F19" s="25"/>
      <c r="G19" s="26"/>
      <c r="H19" s="132"/>
      <c r="I19" s="133"/>
      <c r="J19" s="134" t="s">
        <v>5</v>
      </c>
      <c r="K19" s="135"/>
      <c r="L19" s="135"/>
      <c r="M19" s="136"/>
      <c r="N19" s="8">
        <f t="shared" si="0"/>
        <v>0</v>
      </c>
      <c r="O19" s="8">
        <f t="shared" si="1"/>
        <v>0</v>
      </c>
      <c r="P19" s="8">
        <f t="shared" si="2"/>
        <v>0</v>
      </c>
      <c r="Q19" s="8">
        <f t="shared" si="3"/>
        <v>0</v>
      </c>
      <c r="R19" s="8"/>
      <c r="S19" s="147"/>
      <c r="T19" s="148"/>
      <c r="U19" s="27" t="s">
        <v>1</v>
      </c>
      <c r="V19" s="155"/>
      <c r="W19" s="155"/>
      <c r="X19" s="155"/>
      <c r="Y19" s="155"/>
      <c r="Z19" s="23"/>
      <c r="AK19" s="5">
        <v>11</v>
      </c>
      <c r="AL19" s="1" t="s">
        <v>178</v>
      </c>
      <c r="AN19" s="5">
        <v>17</v>
      </c>
      <c r="AO19" s="1" t="s">
        <v>183</v>
      </c>
    </row>
    <row r="20" spans="2:41" ht="24.6" customHeight="1">
      <c r="B20" s="24">
        <v>32</v>
      </c>
      <c r="C20" s="157"/>
      <c r="D20" s="158"/>
      <c r="E20" s="159"/>
      <c r="F20" s="25"/>
      <c r="G20" s="26"/>
      <c r="H20" s="132"/>
      <c r="I20" s="133"/>
      <c r="J20" s="134" t="s">
        <v>5</v>
      </c>
      <c r="K20" s="135"/>
      <c r="L20" s="135"/>
      <c r="M20" s="136"/>
      <c r="N20" s="8">
        <f t="shared" si="0"/>
        <v>0</v>
      </c>
      <c r="O20" s="8">
        <f t="shared" si="1"/>
        <v>0</v>
      </c>
      <c r="P20" s="8">
        <f t="shared" si="2"/>
        <v>0</v>
      </c>
      <c r="Q20" s="8">
        <f t="shared" si="3"/>
        <v>0</v>
      </c>
      <c r="R20" s="8"/>
      <c r="S20" s="147"/>
      <c r="T20" s="148"/>
      <c r="U20" s="27" t="s">
        <v>1</v>
      </c>
      <c r="V20" s="155"/>
      <c r="W20" s="155"/>
      <c r="X20" s="155"/>
      <c r="Y20" s="155"/>
      <c r="Z20" s="23"/>
      <c r="AK20" s="5">
        <v>12</v>
      </c>
      <c r="AL20" s="1" t="s">
        <v>179</v>
      </c>
      <c r="AN20" s="5">
        <v>18</v>
      </c>
      <c r="AO20" s="1" t="s">
        <v>184</v>
      </c>
    </row>
    <row r="21" spans="2:41" ht="24.6" customHeight="1">
      <c r="B21" s="24">
        <v>33</v>
      </c>
      <c r="C21" s="157"/>
      <c r="D21" s="158"/>
      <c r="E21" s="159"/>
      <c r="F21" s="25"/>
      <c r="G21" s="26"/>
      <c r="H21" s="132"/>
      <c r="I21" s="133"/>
      <c r="J21" s="134" t="s">
        <v>5</v>
      </c>
      <c r="K21" s="135"/>
      <c r="L21" s="135"/>
      <c r="M21" s="136"/>
      <c r="N21" s="8">
        <f t="shared" si="0"/>
        <v>0</v>
      </c>
      <c r="O21" s="8">
        <f t="shared" si="1"/>
        <v>0</v>
      </c>
      <c r="P21" s="8">
        <f t="shared" si="2"/>
        <v>0</v>
      </c>
      <c r="Q21" s="8">
        <f t="shared" si="3"/>
        <v>0</v>
      </c>
      <c r="R21" s="8"/>
      <c r="S21" s="147"/>
      <c r="T21" s="148"/>
      <c r="U21" s="27" t="s">
        <v>1</v>
      </c>
      <c r="V21" s="155"/>
      <c r="W21" s="155"/>
      <c r="X21" s="155"/>
      <c r="Y21" s="155"/>
      <c r="Z21" s="23"/>
      <c r="AK21" s="5">
        <v>13</v>
      </c>
      <c r="AL21" s="1" t="s">
        <v>214</v>
      </c>
      <c r="AN21" s="5">
        <v>19</v>
      </c>
      <c r="AO21" s="1" t="s">
        <v>185</v>
      </c>
    </row>
    <row r="22" spans="2:41" ht="24.6" customHeight="1">
      <c r="B22" s="24">
        <v>34</v>
      </c>
      <c r="C22" s="157"/>
      <c r="D22" s="158"/>
      <c r="E22" s="159"/>
      <c r="F22" s="25"/>
      <c r="G22" s="26"/>
      <c r="H22" s="132"/>
      <c r="I22" s="133"/>
      <c r="J22" s="134" t="s">
        <v>5</v>
      </c>
      <c r="K22" s="135"/>
      <c r="L22" s="135"/>
      <c r="M22" s="136"/>
      <c r="N22" s="8">
        <f t="shared" si="0"/>
        <v>0</v>
      </c>
      <c r="O22" s="8">
        <f t="shared" si="1"/>
        <v>0</v>
      </c>
      <c r="P22" s="8">
        <f t="shared" si="2"/>
        <v>0</v>
      </c>
      <c r="Q22" s="8">
        <f t="shared" si="3"/>
        <v>0</v>
      </c>
      <c r="R22" s="8"/>
      <c r="S22" s="147"/>
      <c r="T22" s="148"/>
      <c r="U22" s="27" t="s">
        <v>1</v>
      </c>
      <c r="V22" s="155"/>
      <c r="W22" s="155"/>
      <c r="X22" s="155"/>
      <c r="Y22" s="155"/>
      <c r="Z22" s="23"/>
      <c r="AK22" s="5">
        <v>14</v>
      </c>
      <c r="AL22" s="1" t="s">
        <v>180</v>
      </c>
      <c r="AN22" s="5">
        <v>20</v>
      </c>
      <c r="AO22" s="1" t="s">
        <v>186</v>
      </c>
    </row>
    <row r="23" spans="2:41" ht="24.6" customHeight="1">
      <c r="B23" s="24">
        <v>35</v>
      </c>
      <c r="C23" s="157"/>
      <c r="D23" s="158"/>
      <c r="E23" s="159"/>
      <c r="F23" s="25"/>
      <c r="G23" s="26"/>
      <c r="H23" s="132"/>
      <c r="I23" s="133"/>
      <c r="J23" s="134" t="s">
        <v>5</v>
      </c>
      <c r="K23" s="135"/>
      <c r="L23" s="135"/>
      <c r="M23" s="136"/>
      <c r="N23" s="8">
        <f t="shared" si="0"/>
        <v>0</v>
      </c>
      <c r="O23" s="8">
        <f t="shared" si="1"/>
        <v>0</v>
      </c>
      <c r="P23" s="8">
        <f t="shared" si="2"/>
        <v>0</v>
      </c>
      <c r="Q23" s="8">
        <f t="shared" si="3"/>
        <v>0</v>
      </c>
      <c r="R23" s="8"/>
      <c r="S23" s="147"/>
      <c r="T23" s="148"/>
      <c r="U23" s="27" t="s">
        <v>1</v>
      </c>
      <c r="V23" s="155"/>
      <c r="W23" s="155"/>
      <c r="X23" s="155"/>
      <c r="Y23" s="155"/>
      <c r="Z23" s="23"/>
      <c r="AK23" s="5">
        <v>15</v>
      </c>
      <c r="AL23" s="1" t="s">
        <v>181</v>
      </c>
      <c r="AN23" s="5">
        <v>21</v>
      </c>
      <c r="AO23" s="1" t="s">
        <v>187</v>
      </c>
    </row>
    <row r="24" spans="2:41" ht="24.6" customHeight="1">
      <c r="B24" s="24">
        <v>36</v>
      </c>
      <c r="C24" s="157"/>
      <c r="D24" s="158"/>
      <c r="E24" s="159"/>
      <c r="F24" s="25"/>
      <c r="G24" s="26"/>
      <c r="H24" s="132"/>
      <c r="I24" s="133"/>
      <c r="J24" s="134" t="s">
        <v>5</v>
      </c>
      <c r="K24" s="135"/>
      <c r="L24" s="135"/>
      <c r="M24" s="136"/>
      <c r="N24" s="8">
        <f t="shared" si="0"/>
        <v>0</v>
      </c>
      <c r="O24" s="8">
        <f t="shared" si="1"/>
        <v>0</v>
      </c>
      <c r="P24" s="8">
        <f t="shared" si="2"/>
        <v>0</v>
      </c>
      <c r="Q24" s="8">
        <f t="shared" si="3"/>
        <v>0</v>
      </c>
      <c r="R24" s="8"/>
      <c r="S24" s="147"/>
      <c r="T24" s="148"/>
      <c r="U24" s="27" t="s">
        <v>1</v>
      </c>
      <c r="V24" s="155"/>
      <c r="W24" s="155"/>
      <c r="X24" s="155"/>
      <c r="Y24" s="155"/>
      <c r="Z24" s="23"/>
      <c r="AK24" s="5">
        <v>16</v>
      </c>
      <c r="AL24" s="1" t="s">
        <v>182</v>
      </c>
      <c r="AN24" s="5">
        <v>22</v>
      </c>
      <c r="AO24" s="1" t="s">
        <v>188</v>
      </c>
    </row>
    <row r="25" spans="2:41" ht="24.6" customHeight="1">
      <c r="B25" s="24">
        <v>37</v>
      </c>
      <c r="C25" s="157"/>
      <c r="D25" s="158"/>
      <c r="E25" s="159"/>
      <c r="F25" s="25"/>
      <c r="G25" s="26"/>
      <c r="H25" s="132"/>
      <c r="I25" s="133"/>
      <c r="J25" s="134" t="s">
        <v>5</v>
      </c>
      <c r="K25" s="135"/>
      <c r="L25" s="135"/>
      <c r="M25" s="136"/>
      <c r="N25" s="8">
        <f t="shared" si="0"/>
        <v>0</v>
      </c>
      <c r="O25" s="8">
        <f t="shared" si="1"/>
        <v>0</v>
      </c>
      <c r="P25" s="8">
        <f t="shared" si="2"/>
        <v>0</v>
      </c>
      <c r="Q25" s="8">
        <f t="shared" si="3"/>
        <v>0</v>
      </c>
      <c r="R25" s="8"/>
      <c r="S25" s="147"/>
      <c r="T25" s="148"/>
      <c r="U25" s="27" t="s">
        <v>1</v>
      </c>
      <c r="V25" s="155"/>
      <c r="W25" s="155"/>
      <c r="X25" s="155"/>
      <c r="Y25" s="155"/>
      <c r="Z25" s="23"/>
      <c r="AK25" s="5">
        <v>17</v>
      </c>
      <c r="AL25" s="1" t="s">
        <v>183</v>
      </c>
      <c r="AN25" s="5">
        <v>23</v>
      </c>
      <c r="AO25" s="1" t="s">
        <v>189</v>
      </c>
    </row>
    <row r="26" spans="2:41" ht="24.6" customHeight="1">
      <c r="B26" s="24">
        <v>38</v>
      </c>
      <c r="C26" s="157"/>
      <c r="D26" s="158"/>
      <c r="E26" s="159"/>
      <c r="F26" s="25"/>
      <c r="G26" s="26"/>
      <c r="H26" s="132"/>
      <c r="I26" s="133"/>
      <c r="J26" s="134" t="s">
        <v>5</v>
      </c>
      <c r="K26" s="135"/>
      <c r="L26" s="135"/>
      <c r="M26" s="136"/>
      <c r="N26" s="8">
        <f t="shared" si="0"/>
        <v>0</v>
      </c>
      <c r="O26" s="8">
        <f t="shared" si="1"/>
        <v>0</v>
      </c>
      <c r="P26" s="8">
        <f t="shared" si="2"/>
        <v>0</v>
      </c>
      <c r="Q26" s="8">
        <f t="shared" si="3"/>
        <v>0</v>
      </c>
      <c r="R26" s="8"/>
      <c r="S26" s="147"/>
      <c r="T26" s="148"/>
      <c r="U26" s="27" t="s">
        <v>1</v>
      </c>
      <c r="V26" s="155"/>
      <c r="W26" s="155"/>
      <c r="X26" s="155"/>
      <c r="Y26" s="155"/>
      <c r="Z26" s="23"/>
      <c r="AK26" s="5">
        <v>18</v>
      </c>
      <c r="AL26" s="1" t="s">
        <v>184</v>
      </c>
      <c r="AN26" s="5">
        <v>24</v>
      </c>
      <c r="AO26" s="1" t="s">
        <v>190</v>
      </c>
    </row>
    <row r="27" spans="2:41" ht="24.6" customHeight="1">
      <c r="B27" s="24">
        <v>39</v>
      </c>
      <c r="C27" s="157"/>
      <c r="D27" s="158"/>
      <c r="E27" s="159"/>
      <c r="F27" s="25"/>
      <c r="G27" s="26"/>
      <c r="H27" s="132"/>
      <c r="I27" s="133"/>
      <c r="J27" s="134" t="s">
        <v>5</v>
      </c>
      <c r="K27" s="135"/>
      <c r="L27" s="135"/>
      <c r="M27" s="136"/>
      <c r="N27" s="8">
        <f t="shared" si="0"/>
        <v>0</v>
      </c>
      <c r="O27" s="8">
        <f t="shared" si="1"/>
        <v>0</v>
      </c>
      <c r="P27" s="8">
        <f t="shared" si="2"/>
        <v>0</v>
      </c>
      <c r="Q27" s="8">
        <f t="shared" si="3"/>
        <v>0</v>
      </c>
      <c r="R27" s="8"/>
      <c r="S27" s="147"/>
      <c r="T27" s="148"/>
      <c r="U27" s="27" t="s">
        <v>1</v>
      </c>
      <c r="V27" s="155"/>
      <c r="W27" s="155"/>
      <c r="X27" s="155"/>
      <c r="Y27" s="155"/>
      <c r="Z27" s="23"/>
      <c r="AK27" s="5">
        <v>19</v>
      </c>
      <c r="AL27" s="1" t="s">
        <v>185</v>
      </c>
      <c r="AN27" s="95">
        <v>25</v>
      </c>
      <c r="AO27" s="96" t="s">
        <v>191</v>
      </c>
    </row>
    <row r="28" spans="2:41" ht="24.6" customHeight="1">
      <c r="B28" s="16">
        <v>40</v>
      </c>
      <c r="C28" s="157"/>
      <c r="D28" s="158"/>
      <c r="E28" s="159"/>
      <c r="F28" s="28"/>
      <c r="G28" s="29"/>
      <c r="H28" s="132"/>
      <c r="I28" s="133"/>
      <c r="J28" s="134" t="s">
        <v>5</v>
      </c>
      <c r="K28" s="135"/>
      <c r="L28" s="135"/>
      <c r="M28" s="136"/>
      <c r="N28" s="8">
        <f t="shared" si="0"/>
        <v>0</v>
      </c>
      <c r="O28" s="8">
        <f t="shared" si="1"/>
        <v>0</v>
      </c>
      <c r="P28" s="8">
        <f t="shared" si="2"/>
        <v>0</v>
      </c>
      <c r="Q28" s="8">
        <f t="shared" si="3"/>
        <v>0</v>
      </c>
      <c r="R28" s="8"/>
      <c r="S28" s="147"/>
      <c r="T28" s="148"/>
      <c r="U28" s="27" t="s">
        <v>1</v>
      </c>
      <c r="V28" s="155"/>
      <c r="W28" s="155"/>
      <c r="X28" s="155"/>
      <c r="Y28" s="155"/>
      <c r="Z28" s="23"/>
      <c r="AK28" s="5">
        <v>20</v>
      </c>
      <c r="AL28" s="1" t="s">
        <v>186</v>
      </c>
      <c r="AN28" s="95">
        <v>26</v>
      </c>
      <c r="AO28" s="96" t="s">
        <v>212</v>
      </c>
    </row>
    <row r="29" spans="2:41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K29" s="5">
        <v>21</v>
      </c>
      <c r="AL29" s="1" t="s">
        <v>187</v>
      </c>
      <c r="AN29" s="95">
        <v>27</v>
      </c>
      <c r="AO29" s="96" t="s">
        <v>213</v>
      </c>
    </row>
    <row r="30" spans="2:41" ht="15" customHeight="1">
      <c r="B30" s="36"/>
      <c r="C30" s="36"/>
      <c r="D30" s="36"/>
      <c r="E30" s="36"/>
      <c r="F30" s="36"/>
      <c r="G30" s="36"/>
      <c r="H30" s="36"/>
      <c r="S30" s="2"/>
      <c r="T30" s="2"/>
      <c r="V30" s="2"/>
      <c r="Z30" s="2"/>
      <c r="AK30" s="5">
        <v>22</v>
      </c>
      <c r="AL30" s="1" t="s">
        <v>188</v>
      </c>
      <c r="AN30" s="95">
        <v>28</v>
      </c>
      <c r="AO30" s="96" t="s">
        <v>192</v>
      </c>
    </row>
    <row r="31" spans="2:41" ht="24" customHeight="1">
      <c r="B31" s="36"/>
      <c r="C31" s="36"/>
      <c r="D31" s="36"/>
      <c r="E31" s="36"/>
      <c r="F31" s="36"/>
      <c r="G31" s="36"/>
      <c r="H31" s="36"/>
      <c r="S31" s="2"/>
      <c r="T31" s="2"/>
      <c r="V31" s="2"/>
      <c r="Z31" s="2"/>
      <c r="AK31" s="5">
        <v>23</v>
      </c>
      <c r="AL31" s="1" t="s">
        <v>189</v>
      </c>
      <c r="AN31" s="95">
        <v>29</v>
      </c>
      <c r="AO31" s="96" t="s">
        <v>193</v>
      </c>
    </row>
    <row r="32" spans="2:41" ht="24" customHeight="1">
      <c r="B32" s="36"/>
      <c r="C32" s="36"/>
      <c r="D32" s="36"/>
      <c r="E32" s="36"/>
      <c r="F32" s="36"/>
      <c r="G32" s="36"/>
      <c r="H32" s="36"/>
      <c r="S32" s="2"/>
      <c r="T32" s="2"/>
      <c r="V32" s="2"/>
      <c r="Z32" s="2"/>
      <c r="AK32" s="5">
        <v>24</v>
      </c>
      <c r="AL32" s="1" t="s">
        <v>190</v>
      </c>
      <c r="AN32" s="95">
        <v>30</v>
      </c>
      <c r="AO32" s="96" t="s">
        <v>194</v>
      </c>
    </row>
    <row r="33" spans="2:41" ht="24" customHeight="1">
      <c r="B33" s="36"/>
      <c r="C33" s="36"/>
      <c r="D33" s="36"/>
      <c r="E33" s="36"/>
      <c r="F33" s="36"/>
      <c r="G33" s="36"/>
      <c r="H33" s="36"/>
      <c r="S33" s="2"/>
      <c r="T33" s="2"/>
      <c r="V33" s="2"/>
      <c r="Z33" s="2"/>
      <c r="AK33" s="5">
        <v>31</v>
      </c>
      <c r="AL33" s="1" t="s">
        <v>195</v>
      </c>
      <c r="AN33" s="5">
        <v>31</v>
      </c>
      <c r="AO33" s="1" t="s">
        <v>195</v>
      </c>
    </row>
    <row r="34" spans="2:41" ht="24" customHeight="1">
      <c r="AK34" s="5">
        <v>32</v>
      </c>
      <c r="AL34" s="1" t="s">
        <v>196</v>
      </c>
      <c r="AN34" s="5">
        <v>32</v>
      </c>
      <c r="AO34" s="1" t="s">
        <v>196</v>
      </c>
    </row>
    <row r="35" spans="2:41" ht="24" customHeight="1">
      <c r="AK35" s="5">
        <v>33</v>
      </c>
      <c r="AL35" s="1" t="s">
        <v>197</v>
      </c>
      <c r="AN35" s="5">
        <v>33</v>
      </c>
      <c r="AO35" s="1" t="s">
        <v>197</v>
      </c>
    </row>
    <row r="36" spans="2:41" ht="24" customHeight="1">
      <c r="AK36" s="5">
        <v>34</v>
      </c>
      <c r="AL36" s="1" t="s">
        <v>198</v>
      </c>
      <c r="AN36" s="5">
        <v>34</v>
      </c>
      <c r="AO36" s="1" t="s">
        <v>198</v>
      </c>
    </row>
    <row r="37" spans="2:41" ht="21" customHeight="1">
      <c r="AK37" s="5">
        <v>35</v>
      </c>
      <c r="AL37" s="1" t="s">
        <v>199</v>
      </c>
      <c r="AN37" s="5">
        <v>35</v>
      </c>
      <c r="AO37" s="1" t="s">
        <v>199</v>
      </c>
    </row>
    <row r="38" spans="2:41" ht="13.15" customHeight="1">
      <c r="AE38" s="1" t="s">
        <v>5</v>
      </c>
      <c r="AK38" s="5">
        <v>36</v>
      </c>
      <c r="AL38" s="1" t="s">
        <v>200</v>
      </c>
      <c r="AN38" s="5">
        <v>36</v>
      </c>
      <c r="AO38" s="1" t="s">
        <v>200</v>
      </c>
    </row>
    <row r="39" spans="2:41" ht="13.15" customHeight="1">
      <c r="AE39" s="1" t="s">
        <v>275</v>
      </c>
      <c r="AK39" s="5">
        <v>37</v>
      </c>
      <c r="AL39" s="1" t="s">
        <v>201</v>
      </c>
      <c r="AN39" s="5">
        <v>37</v>
      </c>
      <c r="AO39" s="1" t="s">
        <v>201</v>
      </c>
    </row>
    <row r="40" spans="2:41" ht="13.15" customHeight="1">
      <c r="AE40" s="1" t="s">
        <v>276</v>
      </c>
      <c r="AF40" s="1" t="s">
        <v>286</v>
      </c>
      <c r="AG40" s="1" t="s">
        <v>132</v>
      </c>
      <c r="AH40" s="1">
        <v>0</v>
      </c>
      <c r="AI40" s="1">
        <v>24</v>
      </c>
      <c r="AJ40" s="1" t="str">
        <f t="shared" ref="AJ40:AJ50" si="4">AF40&amp;AG40&amp;AH40&amp;AI40</f>
        <v>ES34M024</v>
      </c>
      <c r="AK40" s="5">
        <v>38</v>
      </c>
      <c r="AL40" s="1" t="s">
        <v>202</v>
      </c>
      <c r="AN40" s="5">
        <v>38</v>
      </c>
      <c r="AO40" s="1" t="s">
        <v>202</v>
      </c>
    </row>
    <row r="41" spans="2:41" ht="13.15" customHeight="1">
      <c r="AE41" s="1" t="s">
        <v>277</v>
      </c>
      <c r="AF41" s="1" t="s">
        <v>286</v>
      </c>
      <c r="AG41" s="1" t="s">
        <v>132</v>
      </c>
      <c r="AH41" s="1">
        <v>0</v>
      </c>
      <c r="AI41" s="1">
        <v>26</v>
      </c>
      <c r="AJ41" s="1" t="str">
        <f t="shared" si="4"/>
        <v>ES34M026</v>
      </c>
      <c r="AK41" s="5">
        <v>39</v>
      </c>
      <c r="AL41" s="1" t="s">
        <v>203</v>
      </c>
      <c r="AN41" s="5">
        <v>39</v>
      </c>
      <c r="AO41" s="1" t="s">
        <v>203</v>
      </c>
    </row>
    <row r="42" spans="2:41">
      <c r="AE42" s="1" t="s">
        <v>278</v>
      </c>
      <c r="AF42" s="1" t="s">
        <v>286</v>
      </c>
      <c r="AG42" s="1" t="s">
        <v>132</v>
      </c>
      <c r="AH42" s="1">
        <v>0</v>
      </c>
      <c r="AI42" s="1">
        <v>28</v>
      </c>
      <c r="AJ42" s="1" t="str">
        <f t="shared" si="4"/>
        <v>ES34M028</v>
      </c>
      <c r="AK42" s="5">
        <v>40</v>
      </c>
      <c r="AL42" s="1" t="s">
        <v>204</v>
      </c>
      <c r="AN42" s="5">
        <v>40</v>
      </c>
      <c r="AO42" s="1" t="s">
        <v>204</v>
      </c>
    </row>
    <row r="43" spans="2:41">
      <c r="AE43" s="1" t="s">
        <v>279</v>
      </c>
      <c r="AF43" s="1" t="s">
        <v>286</v>
      </c>
      <c r="AG43" s="1" t="s">
        <v>132</v>
      </c>
      <c r="AH43" s="1">
        <v>0</v>
      </c>
      <c r="AI43" s="1">
        <v>30</v>
      </c>
      <c r="AJ43" s="1" t="str">
        <f t="shared" si="4"/>
        <v>ES34M030</v>
      </c>
      <c r="AK43" s="5">
        <v>41</v>
      </c>
      <c r="AL43" s="1" t="s">
        <v>205</v>
      </c>
      <c r="AN43" s="5">
        <v>41</v>
      </c>
      <c r="AO43" s="1" t="s">
        <v>205</v>
      </c>
    </row>
    <row r="44" spans="2:41">
      <c r="AE44" s="1" t="s">
        <v>280</v>
      </c>
      <c r="AF44" s="1" t="s">
        <v>286</v>
      </c>
      <c r="AG44" s="1" t="s">
        <v>132</v>
      </c>
      <c r="AH44" s="1">
        <v>0</v>
      </c>
      <c r="AI44" s="1">
        <v>33</v>
      </c>
      <c r="AJ44" s="1" t="str">
        <f t="shared" si="4"/>
        <v>ES34M033</v>
      </c>
      <c r="AK44" s="5">
        <v>42</v>
      </c>
      <c r="AL44" s="1" t="s">
        <v>206</v>
      </c>
      <c r="AN44" s="5">
        <v>42</v>
      </c>
      <c r="AO44" s="1" t="s">
        <v>206</v>
      </c>
    </row>
    <row r="45" spans="2:41">
      <c r="AE45" s="1" t="s">
        <v>281</v>
      </c>
      <c r="AF45" s="1" t="s">
        <v>286</v>
      </c>
      <c r="AG45" s="1" t="s">
        <v>132</v>
      </c>
      <c r="AH45" s="1">
        <v>0</v>
      </c>
      <c r="AI45" s="1">
        <v>36</v>
      </c>
      <c r="AJ45" s="1" t="str">
        <f t="shared" si="4"/>
        <v>ES34M036</v>
      </c>
      <c r="AK45" s="5">
        <v>43</v>
      </c>
      <c r="AL45" s="1" t="s">
        <v>207</v>
      </c>
      <c r="AN45" s="5">
        <v>43</v>
      </c>
      <c r="AO45" s="1" t="s">
        <v>207</v>
      </c>
    </row>
    <row r="46" spans="2:41">
      <c r="AE46" s="1" t="s">
        <v>282</v>
      </c>
      <c r="AF46" s="1" t="s">
        <v>286</v>
      </c>
      <c r="AG46" s="1" t="s">
        <v>132</v>
      </c>
      <c r="AH46" s="1">
        <v>0</v>
      </c>
      <c r="AI46" s="1">
        <v>39</v>
      </c>
      <c r="AJ46" s="1" t="str">
        <f t="shared" si="4"/>
        <v>ES34M039</v>
      </c>
      <c r="AK46" s="5">
        <v>44</v>
      </c>
      <c r="AL46" s="1" t="s">
        <v>208</v>
      </c>
      <c r="AN46" s="5">
        <v>44</v>
      </c>
      <c r="AO46" s="1" t="s">
        <v>208</v>
      </c>
    </row>
    <row r="47" spans="2:41">
      <c r="AE47" s="1" t="s">
        <v>283</v>
      </c>
      <c r="AF47" s="1" t="s">
        <v>286</v>
      </c>
      <c r="AG47" s="1" t="s">
        <v>132</v>
      </c>
      <c r="AH47" s="1">
        <v>0</v>
      </c>
      <c r="AI47" s="1">
        <v>42</v>
      </c>
      <c r="AJ47" s="1" t="str">
        <f t="shared" si="4"/>
        <v>ES34M042</v>
      </c>
      <c r="AK47" s="5">
        <v>45</v>
      </c>
      <c r="AL47" s="1" t="s">
        <v>209</v>
      </c>
      <c r="AN47" s="5">
        <v>45</v>
      </c>
      <c r="AO47" s="1" t="s">
        <v>209</v>
      </c>
    </row>
    <row r="48" spans="2:41">
      <c r="AE48" s="1" t="s">
        <v>284</v>
      </c>
      <c r="AF48" s="1" t="s">
        <v>286</v>
      </c>
      <c r="AG48" s="1" t="s">
        <v>132</v>
      </c>
      <c r="AH48" s="1">
        <v>0</v>
      </c>
      <c r="AI48" s="1">
        <v>46</v>
      </c>
      <c r="AJ48" s="1" t="str">
        <f t="shared" si="4"/>
        <v>ES34M046</v>
      </c>
      <c r="AK48" s="5">
        <v>46</v>
      </c>
      <c r="AL48" s="1" t="s">
        <v>210</v>
      </c>
      <c r="AN48" s="5">
        <v>46</v>
      </c>
      <c r="AO48" s="1" t="s">
        <v>210</v>
      </c>
    </row>
    <row r="49" spans="31:41">
      <c r="AE49" s="1" t="s">
        <v>287</v>
      </c>
      <c r="AF49" s="1" t="s">
        <v>286</v>
      </c>
      <c r="AG49" s="1" t="s">
        <v>132</v>
      </c>
      <c r="AH49" s="1">
        <v>0</v>
      </c>
      <c r="AI49" s="1">
        <v>50</v>
      </c>
      <c r="AJ49" s="1" t="str">
        <f t="shared" si="4"/>
        <v>ES34M050</v>
      </c>
      <c r="AK49" s="5">
        <v>47</v>
      </c>
      <c r="AL49" s="1" t="s">
        <v>211</v>
      </c>
      <c r="AN49" s="5">
        <v>47</v>
      </c>
      <c r="AO49" s="1" t="s">
        <v>211</v>
      </c>
    </row>
    <row r="50" spans="31:41">
      <c r="AE50" s="1" t="s">
        <v>288</v>
      </c>
      <c r="AF50" s="1" t="s">
        <v>286</v>
      </c>
      <c r="AG50" s="1" t="s">
        <v>132</v>
      </c>
      <c r="AI50" s="37">
        <v>110</v>
      </c>
      <c r="AJ50" s="1" t="str">
        <f t="shared" si="4"/>
        <v>ES34M110</v>
      </c>
      <c r="AK50" s="5">
        <v>48</v>
      </c>
      <c r="AN50" s="5">
        <v>48</v>
      </c>
    </row>
    <row r="51" spans="31:41">
      <c r="AE51" s="1" t="s">
        <v>289</v>
      </c>
    </row>
    <row r="52" spans="31:41">
      <c r="AE52" s="1" t="s">
        <v>290</v>
      </c>
      <c r="AF52" s="1" t="s">
        <v>303</v>
      </c>
      <c r="AG52" s="1" t="s">
        <v>132</v>
      </c>
      <c r="AH52" s="1">
        <v>0</v>
      </c>
      <c r="AI52" s="1">
        <v>28</v>
      </c>
      <c r="AJ52" s="1" t="str">
        <f t="shared" ref="AJ52:AJ64" si="5">AF52&amp;AG52&amp;AH52&amp;AI52</f>
        <v>ES56M028</v>
      </c>
    </row>
    <row r="53" spans="31:41">
      <c r="AE53" s="1" t="s">
        <v>291</v>
      </c>
      <c r="AF53" s="1" t="s">
        <v>303</v>
      </c>
      <c r="AG53" s="1" t="s">
        <v>132</v>
      </c>
      <c r="AH53" s="1">
        <v>0</v>
      </c>
      <c r="AI53" s="1">
        <v>30</v>
      </c>
      <c r="AJ53" s="1" t="str">
        <f t="shared" si="5"/>
        <v>ES56M030</v>
      </c>
    </row>
    <row r="54" spans="31:41">
      <c r="AE54" s="1" t="s">
        <v>292</v>
      </c>
      <c r="AF54" s="1" t="s">
        <v>303</v>
      </c>
      <c r="AG54" s="1" t="s">
        <v>132</v>
      </c>
      <c r="AH54" s="1">
        <v>0</v>
      </c>
      <c r="AI54" s="1">
        <v>33</v>
      </c>
      <c r="AJ54" s="1" t="str">
        <f t="shared" si="5"/>
        <v>ES56M033</v>
      </c>
    </row>
    <row r="55" spans="31:41">
      <c r="AE55" s="1" t="s">
        <v>293</v>
      </c>
      <c r="AF55" s="1" t="s">
        <v>303</v>
      </c>
      <c r="AG55" s="1" t="s">
        <v>132</v>
      </c>
      <c r="AH55" s="1">
        <v>0</v>
      </c>
      <c r="AI55" s="1">
        <v>36</v>
      </c>
      <c r="AJ55" s="1" t="str">
        <f t="shared" si="5"/>
        <v>ES56M036</v>
      </c>
    </row>
    <row r="56" spans="31:41">
      <c r="AE56" s="1" t="s">
        <v>294</v>
      </c>
      <c r="AF56" s="1" t="s">
        <v>303</v>
      </c>
      <c r="AG56" s="1" t="s">
        <v>132</v>
      </c>
      <c r="AH56" s="1">
        <v>0</v>
      </c>
      <c r="AI56" s="1">
        <v>39</v>
      </c>
      <c r="AJ56" s="1" t="str">
        <f t="shared" si="5"/>
        <v>ES56M039</v>
      </c>
    </row>
    <row r="57" spans="31:41">
      <c r="AE57" s="1" t="s">
        <v>295</v>
      </c>
      <c r="AF57" s="1" t="s">
        <v>303</v>
      </c>
      <c r="AG57" s="1" t="s">
        <v>132</v>
      </c>
      <c r="AH57" s="1">
        <v>0</v>
      </c>
      <c r="AI57" s="1">
        <v>42</v>
      </c>
      <c r="AJ57" s="1" t="str">
        <f t="shared" si="5"/>
        <v>ES56M042</v>
      </c>
    </row>
    <row r="58" spans="31:41">
      <c r="AE58" s="1" t="s">
        <v>296</v>
      </c>
      <c r="AF58" s="1" t="s">
        <v>303</v>
      </c>
      <c r="AG58" s="1" t="s">
        <v>132</v>
      </c>
      <c r="AH58" s="1">
        <v>0</v>
      </c>
      <c r="AI58" s="1">
        <v>46</v>
      </c>
      <c r="AJ58" s="1" t="str">
        <f t="shared" si="5"/>
        <v>ES56M046</v>
      </c>
    </row>
    <row r="59" spans="31:41">
      <c r="AE59" s="1" t="s">
        <v>297</v>
      </c>
      <c r="AF59" s="1" t="s">
        <v>303</v>
      </c>
      <c r="AG59" s="1" t="s">
        <v>132</v>
      </c>
      <c r="AH59" s="1">
        <v>0</v>
      </c>
      <c r="AI59" s="1">
        <v>50</v>
      </c>
      <c r="AJ59" s="1" t="str">
        <f t="shared" si="5"/>
        <v>ES56M050</v>
      </c>
    </row>
    <row r="60" spans="31:41">
      <c r="AE60" s="1" t="s">
        <v>298</v>
      </c>
      <c r="AF60" s="1" t="s">
        <v>303</v>
      </c>
      <c r="AG60" s="1" t="s">
        <v>132</v>
      </c>
      <c r="AH60" s="1">
        <v>0</v>
      </c>
      <c r="AI60" s="1">
        <v>55</v>
      </c>
      <c r="AJ60" s="1" t="str">
        <f t="shared" si="5"/>
        <v>ES56M055</v>
      </c>
    </row>
    <row r="61" spans="31:41">
      <c r="AE61" s="1" t="s">
        <v>299</v>
      </c>
      <c r="AF61" s="1" t="s">
        <v>303</v>
      </c>
      <c r="AG61" s="1" t="s">
        <v>132</v>
      </c>
      <c r="AH61" s="1">
        <v>0</v>
      </c>
      <c r="AI61" s="1">
        <v>60</v>
      </c>
      <c r="AJ61" s="1" t="str">
        <f t="shared" si="5"/>
        <v>ES56M060</v>
      </c>
    </row>
    <row r="62" spans="31:41">
      <c r="AE62" s="1" t="s">
        <v>300</v>
      </c>
      <c r="AF62" s="1" t="s">
        <v>303</v>
      </c>
      <c r="AG62" s="1" t="s">
        <v>132</v>
      </c>
      <c r="AH62" s="1">
        <v>0</v>
      </c>
      <c r="AI62" s="1">
        <v>65</v>
      </c>
      <c r="AJ62" s="1" t="str">
        <f t="shared" si="5"/>
        <v>ES56M065</v>
      </c>
    </row>
    <row r="63" spans="31:41">
      <c r="AE63" s="1" t="s">
        <v>301</v>
      </c>
      <c r="AF63" s="1" t="s">
        <v>303</v>
      </c>
      <c r="AG63" s="1" t="s">
        <v>132</v>
      </c>
      <c r="AH63" s="1">
        <v>0</v>
      </c>
      <c r="AI63" s="1">
        <v>70</v>
      </c>
      <c r="AJ63" s="1" t="str">
        <f t="shared" si="5"/>
        <v>ES56M070</v>
      </c>
    </row>
    <row r="64" spans="31:41">
      <c r="AE64" s="1" t="s">
        <v>302</v>
      </c>
      <c r="AF64" s="1" t="s">
        <v>303</v>
      </c>
      <c r="AG64" s="1" t="s">
        <v>132</v>
      </c>
      <c r="AI64" s="37">
        <v>110</v>
      </c>
      <c r="AJ64" s="1" t="str">
        <f t="shared" si="5"/>
        <v>ES56M110</v>
      </c>
    </row>
    <row r="65" spans="31:36">
      <c r="AE65" s="1" t="s">
        <v>313</v>
      </c>
    </row>
    <row r="66" spans="31:36">
      <c r="AE66" s="1" t="s">
        <v>304</v>
      </c>
      <c r="AF66" s="1" t="s">
        <v>286</v>
      </c>
      <c r="AG66" s="1" t="s">
        <v>133</v>
      </c>
      <c r="AH66" s="1">
        <v>0</v>
      </c>
      <c r="AI66" s="1">
        <v>24</v>
      </c>
      <c r="AJ66" s="1" t="str">
        <f t="shared" ref="AJ66:AJ74" si="6">AF66&amp;AG66&amp;AH66&amp;AI66</f>
        <v>ES34F024</v>
      </c>
    </row>
    <row r="67" spans="31:36">
      <c r="AE67" s="1" t="s">
        <v>305</v>
      </c>
      <c r="AF67" s="1" t="s">
        <v>285</v>
      </c>
      <c r="AG67" s="1" t="s">
        <v>133</v>
      </c>
      <c r="AH67" s="1">
        <v>0</v>
      </c>
      <c r="AI67" s="1">
        <v>26</v>
      </c>
      <c r="AJ67" s="1" t="str">
        <f t="shared" si="6"/>
        <v>ES34F026</v>
      </c>
    </row>
    <row r="68" spans="31:36">
      <c r="AE68" s="1" t="s">
        <v>306</v>
      </c>
      <c r="AF68" s="1" t="s">
        <v>285</v>
      </c>
      <c r="AG68" s="1" t="s">
        <v>133</v>
      </c>
      <c r="AH68" s="1">
        <v>0</v>
      </c>
      <c r="AI68" s="1">
        <v>28</v>
      </c>
      <c r="AJ68" s="1" t="str">
        <f t="shared" si="6"/>
        <v>ES34F028</v>
      </c>
    </row>
    <row r="69" spans="31:36">
      <c r="AE69" s="1" t="s">
        <v>307</v>
      </c>
      <c r="AF69" s="1" t="s">
        <v>285</v>
      </c>
      <c r="AG69" s="1" t="s">
        <v>133</v>
      </c>
      <c r="AH69" s="1">
        <v>0</v>
      </c>
      <c r="AI69" s="1">
        <v>30</v>
      </c>
      <c r="AJ69" s="1" t="str">
        <f t="shared" si="6"/>
        <v>ES34F030</v>
      </c>
    </row>
    <row r="70" spans="31:36">
      <c r="AE70" s="1" t="s">
        <v>308</v>
      </c>
      <c r="AF70" s="1" t="s">
        <v>285</v>
      </c>
      <c r="AG70" s="1" t="s">
        <v>133</v>
      </c>
      <c r="AH70" s="1">
        <v>0</v>
      </c>
      <c r="AI70" s="1">
        <v>33</v>
      </c>
      <c r="AJ70" s="1" t="str">
        <f t="shared" si="6"/>
        <v>ES34F033</v>
      </c>
    </row>
    <row r="71" spans="31:36">
      <c r="AE71" s="1" t="s">
        <v>309</v>
      </c>
      <c r="AF71" s="1" t="s">
        <v>285</v>
      </c>
      <c r="AG71" s="1" t="s">
        <v>133</v>
      </c>
      <c r="AH71" s="1">
        <v>0</v>
      </c>
      <c r="AI71" s="1">
        <v>36</v>
      </c>
      <c r="AJ71" s="1" t="str">
        <f t="shared" si="6"/>
        <v>ES34F036</v>
      </c>
    </row>
    <row r="72" spans="31:36">
      <c r="AE72" s="1" t="s">
        <v>310</v>
      </c>
      <c r="AF72" s="1" t="s">
        <v>285</v>
      </c>
      <c r="AG72" s="1" t="s">
        <v>133</v>
      </c>
      <c r="AH72" s="1">
        <v>0</v>
      </c>
      <c r="AI72" s="1">
        <v>40</v>
      </c>
      <c r="AJ72" s="1" t="str">
        <f t="shared" si="6"/>
        <v>ES34F040</v>
      </c>
    </row>
    <row r="73" spans="31:36">
      <c r="AE73" s="1" t="s">
        <v>311</v>
      </c>
      <c r="AF73" s="1" t="s">
        <v>285</v>
      </c>
      <c r="AG73" s="1" t="s">
        <v>133</v>
      </c>
      <c r="AH73" s="1">
        <v>0</v>
      </c>
      <c r="AI73" s="1">
        <v>44</v>
      </c>
      <c r="AJ73" s="1" t="str">
        <f t="shared" si="6"/>
        <v>ES34F044</v>
      </c>
    </row>
    <row r="74" spans="31:36">
      <c r="AE74" s="1" t="s">
        <v>312</v>
      </c>
      <c r="AF74" s="1" t="s">
        <v>285</v>
      </c>
      <c r="AG74" s="1" t="s">
        <v>133</v>
      </c>
      <c r="AI74" s="37">
        <v>110</v>
      </c>
      <c r="AJ74" s="1" t="str">
        <f t="shared" si="6"/>
        <v>ES34F110</v>
      </c>
    </row>
    <row r="75" spans="31:36">
      <c r="AE75" s="1" t="s">
        <v>314</v>
      </c>
    </row>
    <row r="76" spans="31:36">
      <c r="AE76" s="1" t="s">
        <v>315</v>
      </c>
      <c r="AF76" s="1" t="s">
        <v>303</v>
      </c>
      <c r="AG76" s="1" t="s">
        <v>133</v>
      </c>
      <c r="AH76" s="1">
        <v>0</v>
      </c>
      <c r="AI76" s="1">
        <v>28</v>
      </c>
      <c r="AJ76" s="1" t="str">
        <f t="shared" ref="AJ76:AJ85" si="7">AF76&amp;AG76&amp;AH76&amp;AI76</f>
        <v>ES56F028</v>
      </c>
    </row>
    <row r="77" spans="31:36">
      <c r="AE77" s="1" t="s">
        <v>316</v>
      </c>
      <c r="AF77" s="1" t="s">
        <v>303</v>
      </c>
      <c r="AG77" s="1" t="s">
        <v>133</v>
      </c>
      <c r="AH77" s="1">
        <v>0</v>
      </c>
      <c r="AI77" s="1">
        <v>30</v>
      </c>
      <c r="AJ77" s="1" t="str">
        <f t="shared" si="7"/>
        <v>ES56F030</v>
      </c>
    </row>
    <row r="78" spans="31:36">
      <c r="AE78" s="1" t="s">
        <v>317</v>
      </c>
      <c r="AF78" s="1" t="s">
        <v>303</v>
      </c>
      <c r="AG78" s="1" t="s">
        <v>133</v>
      </c>
      <c r="AH78" s="1">
        <v>0</v>
      </c>
      <c r="AI78" s="1">
        <v>33</v>
      </c>
      <c r="AJ78" s="1" t="str">
        <f t="shared" si="7"/>
        <v>ES56F033</v>
      </c>
    </row>
    <row r="79" spans="31:36">
      <c r="AE79" s="1" t="s">
        <v>318</v>
      </c>
      <c r="AF79" s="1" t="s">
        <v>303</v>
      </c>
      <c r="AG79" s="1" t="s">
        <v>133</v>
      </c>
      <c r="AH79" s="1">
        <v>0</v>
      </c>
      <c r="AI79" s="1">
        <v>36</v>
      </c>
      <c r="AJ79" s="1" t="str">
        <f t="shared" si="7"/>
        <v>ES56F036</v>
      </c>
    </row>
    <row r="80" spans="31:36">
      <c r="AE80" s="1" t="s">
        <v>319</v>
      </c>
      <c r="AF80" s="1" t="s">
        <v>303</v>
      </c>
      <c r="AG80" s="1" t="s">
        <v>133</v>
      </c>
      <c r="AH80" s="1">
        <v>0</v>
      </c>
      <c r="AI80" s="1">
        <v>40</v>
      </c>
      <c r="AJ80" s="1" t="str">
        <f t="shared" si="7"/>
        <v>ES56F040</v>
      </c>
    </row>
    <row r="81" spans="31:43">
      <c r="AE81" s="1" t="s">
        <v>320</v>
      </c>
      <c r="AF81" s="1" t="s">
        <v>303</v>
      </c>
      <c r="AG81" s="1" t="s">
        <v>133</v>
      </c>
      <c r="AH81" s="1">
        <v>0</v>
      </c>
      <c r="AI81" s="1">
        <v>45</v>
      </c>
      <c r="AJ81" s="1" t="str">
        <f t="shared" si="7"/>
        <v>ES56F045</v>
      </c>
    </row>
    <row r="82" spans="31:43">
      <c r="AE82" s="1" t="s">
        <v>321</v>
      </c>
      <c r="AF82" s="1" t="s">
        <v>303</v>
      </c>
      <c r="AG82" s="1" t="s">
        <v>133</v>
      </c>
      <c r="AH82" s="1">
        <v>0</v>
      </c>
      <c r="AI82" s="1">
        <v>49</v>
      </c>
      <c r="AJ82" s="1" t="str">
        <f t="shared" si="7"/>
        <v>ES56F049</v>
      </c>
    </row>
    <row r="83" spans="31:43">
      <c r="AE83" s="1" t="s">
        <v>322</v>
      </c>
      <c r="AF83" s="1" t="s">
        <v>303</v>
      </c>
      <c r="AG83" s="1" t="s">
        <v>133</v>
      </c>
      <c r="AH83" s="1">
        <v>0</v>
      </c>
      <c r="AI83" s="1">
        <v>53</v>
      </c>
      <c r="AJ83" s="1" t="str">
        <f t="shared" si="7"/>
        <v>ES56F053</v>
      </c>
    </row>
    <row r="84" spans="31:43">
      <c r="AE84" s="1" t="s">
        <v>323</v>
      </c>
      <c r="AF84" s="1" t="s">
        <v>303</v>
      </c>
      <c r="AG84" s="1" t="s">
        <v>133</v>
      </c>
      <c r="AH84" s="1">
        <v>0</v>
      </c>
      <c r="AI84" s="1">
        <v>58</v>
      </c>
      <c r="AJ84" s="1" t="str">
        <f t="shared" si="7"/>
        <v>ES56F058</v>
      </c>
    </row>
    <row r="85" spans="31:43">
      <c r="AE85" s="1" t="s">
        <v>324</v>
      </c>
      <c r="AF85" s="1" t="s">
        <v>303</v>
      </c>
      <c r="AG85" s="1" t="s">
        <v>133</v>
      </c>
      <c r="AI85" s="37">
        <v>110</v>
      </c>
      <c r="AJ85" s="1" t="str">
        <f t="shared" si="7"/>
        <v>ES56F110</v>
      </c>
    </row>
    <row r="86" spans="31:43">
      <c r="AL86" s="1" t="s">
        <v>14</v>
      </c>
    </row>
    <row r="87" spans="31:43">
      <c r="AL87" s="1" t="s">
        <v>114</v>
      </c>
      <c r="AM87" s="1" t="s">
        <v>134</v>
      </c>
      <c r="AN87" s="1" t="s">
        <v>132</v>
      </c>
      <c r="AO87" s="1">
        <v>0</v>
      </c>
      <c r="AP87" s="1">
        <v>38</v>
      </c>
      <c r="AQ87" s="1" t="str">
        <f t="shared" ref="AQ87:AQ95" si="8">AM87&amp;AN87&amp;AO87&amp;AP87</f>
        <v>JHM038</v>
      </c>
    </row>
    <row r="88" spans="31:43">
      <c r="AL88" s="1" t="s">
        <v>115</v>
      </c>
      <c r="AM88" s="1" t="s">
        <v>134</v>
      </c>
      <c r="AN88" s="1" t="s">
        <v>132</v>
      </c>
      <c r="AO88" s="1">
        <v>0</v>
      </c>
      <c r="AP88" s="1">
        <v>42</v>
      </c>
      <c r="AQ88" s="1" t="str">
        <f t="shared" si="8"/>
        <v>JHM042</v>
      </c>
    </row>
    <row r="89" spans="31:43">
      <c r="AL89" s="1" t="s">
        <v>116</v>
      </c>
      <c r="AM89" s="1" t="s">
        <v>134</v>
      </c>
      <c r="AN89" s="1" t="s">
        <v>132</v>
      </c>
      <c r="AO89" s="1">
        <v>0</v>
      </c>
      <c r="AP89" s="1">
        <v>47</v>
      </c>
      <c r="AQ89" s="1" t="str">
        <f t="shared" si="8"/>
        <v>JHM047</v>
      </c>
    </row>
    <row r="90" spans="31:43">
      <c r="AL90" s="1" t="s">
        <v>117</v>
      </c>
      <c r="AM90" s="1" t="s">
        <v>134</v>
      </c>
      <c r="AN90" s="1" t="s">
        <v>132</v>
      </c>
      <c r="AO90" s="1">
        <v>0</v>
      </c>
      <c r="AP90" s="1">
        <v>53</v>
      </c>
      <c r="AQ90" s="1" t="str">
        <f t="shared" si="8"/>
        <v>JHM053</v>
      </c>
    </row>
    <row r="91" spans="31:43">
      <c r="AL91" s="1" t="s">
        <v>118</v>
      </c>
      <c r="AM91" s="1" t="s">
        <v>134</v>
      </c>
      <c r="AN91" s="1" t="s">
        <v>132</v>
      </c>
      <c r="AO91" s="1">
        <v>0</v>
      </c>
      <c r="AP91" s="1">
        <v>59</v>
      </c>
      <c r="AQ91" s="1" t="str">
        <f t="shared" si="8"/>
        <v>JHM059</v>
      </c>
    </row>
    <row r="92" spans="31:43">
      <c r="AL92" s="1" t="s">
        <v>119</v>
      </c>
      <c r="AM92" s="1" t="s">
        <v>134</v>
      </c>
      <c r="AN92" s="1" t="s">
        <v>132</v>
      </c>
      <c r="AO92" s="1">
        <v>0</v>
      </c>
      <c r="AP92" s="1">
        <v>66</v>
      </c>
      <c r="AQ92" s="1" t="str">
        <f t="shared" si="8"/>
        <v>JHM066</v>
      </c>
    </row>
    <row r="93" spans="31:43">
      <c r="AL93" s="1" t="s">
        <v>120</v>
      </c>
      <c r="AM93" s="1" t="s">
        <v>134</v>
      </c>
      <c r="AN93" s="1" t="s">
        <v>132</v>
      </c>
      <c r="AO93" s="1">
        <v>0</v>
      </c>
      <c r="AP93" s="1">
        <v>73</v>
      </c>
      <c r="AQ93" s="1" t="str">
        <f t="shared" si="8"/>
        <v>JHM073</v>
      </c>
    </row>
    <row r="94" spans="31:43">
      <c r="AL94" s="1" t="s">
        <v>121</v>
      </c>
      <c r="AM94" s="1" t="s">
        <v>134</v>
      </c>
      <c r="AN94" s="1" t="s">
        <v>132</v>
      </c>
      <c r="AO94" s="1">
        <v>0</v>
      </c>
      <c r="AP94" s="1">
        <v>85</v>
      </c>
      <c r="AQ94" s="1" t="str">
        <f t="shared" si="8"/>
        <v>JHM085</v>
      </c>
    </row>
    <row r="95" spans="31:43">
      <c r="AL95" s="1" t="s">
        <v>122</v>
      </c>
      <c r="AM95" s="1" t="s">
        <v>134</v>
      </c>
      <c r="AN95" s="1" t="s">
        <v>132</v>
      </c>
      <c r="AP95" s="1">
        <v>110</v>
      </c>
      <c r="AQ95" s="1" t="str">
        <f t="shared" si="8"/>
        <v>JHM110</v>
      </c>
    </row>
    <row r="96" spans="31:43">
      <c r="AL96" s="1" t="s">
        <v>15</v>
      </c>
    </row>
    <row r="97" spans="31:43">
      <c r="AL97" s="1" t="s">
        <v>123</v>
      </c>
      <c r="AM97" s="1" t="s">
        <v>134</v>
      </c>
      <c r="AN97" s="1" t="s">
        <v>133</v>
      </c>
      <c r="AO97" s="1">
        <v>0</v>
      </c>
      <c r="AP97" s="1">
        <v>34</v>
      </c>
      <c r="AQ97" s="1" t="str">
        <f t="shared" ref="AQ97:AQ105" si="9">AM97&amp;AN97&amp;AO97&amp;AP97</f>
        <v>JHF034</v>
      </c>
    </row>
    <row r="98" spans="31:43">
      <c r="AL98" s="1" t="s">
        <v>124</v>
      </c>
      <c r="AM98" s="1" t="s">
        <v>134</v>
      </c>
      <c r="AN98" s="1" t="s">
        <v>133</v>
      </c>
      <c r="AO98" s="1">
        <v>0</v>
      </c>
      <c r="AP98" s="1">
        <v>37</v>
      </c>
      <c r="AQ98" s="1" t="str">
        <f t="shared" si="9"/>
        <v>JHF037</v>
      </c>
    </row>
    <row r="99" spans="31:43">
      <c r="AL99" s="1" t="s">
        <v>125</v>
      </c>
      <c r="AM99" s="1" t="s">
        <v>134</v>
      </c>
      <c r="AN99" s="1" t="s">
        <v>133</v>
      </c>
      <c r="AO99" s="1">
        <v>0</v>
      </c>
      <c r="AP99" s="1">
        <v>40</v>
      </c>
      <c r="AQ99" s="1" t="str">
        <f t="shared" si="9"/>
        <v>JHF040</v>
      </c>
    </row>
    <row r="100" spans="31:43">
      <c r="AL100" s="1" t="s">
        <v>126</v>
      </c>
      <c r="AM100" s="1" t="s">
        <v>134</v>
      </c>
      <c r="AN100" s="1" t="s">
        <v>133</v>
      </c>
      <c r="AO100" s="1">
        <v>0</v>
      </c>
      <c r="AP100" s="1">
        <v>44</v>
      </c>
      <c r="AQ100" s="1" t="str">
        <f t="shared" si="9"/>
        <v>JHF044</v>
      </c>
    </row>
    <row r="101" spans="31:43">
      <c r="AL101" s="1" t="s">
        <v>127</v>
      </c>
      <c r="AM101" s="1" t="s">
        <v>134</v>
      </c>
      <c r="AN101" s="1" t="s">
        <v>133</v>
      </c>
      <c r="AO101" s="1">
        <v>0</v>
      </c>
      <c r="AP101" s="1">
        <v>48</v>
      </c>
      <c r="AQ101" s="1" t="str">
        <f t="shared" si="9"/>
        <v>JHF048</v>
      </c>
    </row>
    <row r="102" spans="31:43">
      <c r="AL102" s="1" t="s">
        <v>128</v>
      </c>
      <c r="AM102" s="1" t="s">
        <v>134</v>
      </c>
      <c r="AN102" s="1" t="s">
        <v>133</v>
      </c>
      <c r="AO102" s="1">
        <v>0</v>
      </c>
      <c r="AP102" s="1">
        <v>52</v>
      </c>
      <c r="AQ102" s="1" t="str">
        <f t="shared" si="9"/>
        <v>JHF052</v>
      </c>
    </row>
    <row r="103" spans="31:43">
      <c r="AL103" s="1" t="s">
        <v>129</v>
      </c>
      <c r="AM103" s="1" t="s">
        <v>134</v>
      </c>
      <c r="AN103" s="1" t="s">
        <v>133</v>
      </c>
      <c r="AO103" s="1">
        <v>0</v>
      </c>
      <c r="AP103" s="1">
        <v>57</v>
      </c>
      <c r="AQ103" s="1" t="str">
        <f t="shared" si="9"/>
        <v>JHF057</v>
      </c>
    </row>
    <row r="104" spans="31:43">
      <c r="AL104" s="1" t="s">
        <v>130</v>
      </c>
      <c r="AM104" s="1" t="s">
        <v>134</v>
      </c>
      <c r="AN104" s="1" t="s">
        <v>133</v>
      </c>
      <c r="AO104" s="1">
        <v>0</v>
      </c>
      <c r="AP104" s="1">
        <v>62</v>
      </c>
      <c r="AQ104" s="1" t="str">
        <f t="shared" si="9"/>
        <v>JHF062</v>
      </c>
    </row>
    <row r="105" spans="31:43">
      <c r="AL105" s="1" t="s">
        <v>131</v>
      </c>
      <c r="AM105" s="1" t="s">
        <v>134</v>
      </c>
      <c r="AN105" s="1" t="s">
        <v>133</v>
      </c>
      <c r="AO105" s="1">
        <v>0</v>
      </c>
      <c r="AP105" s="1">
        <v>70</v>
      </c>
      <c r="AQ105" s="1" t="str">
        <f t="shared" si="9"/>
        <v>JHF070</v>
      </c>
    </row>
    <row r="106" spans="31:43">
      <c r="AI106" s="37"/>
    </row>
    <row r="110" spans="31:43">
      <c r="AE110" s="1" t="s">
        <v>6</v>
      </c>
    </row>
    <row r="111" spans="31:43">
      <c r="AE111" s="1" t="s">
        <v>30</v>
      </c>
      <c r="AF111" s="1" t="s">
        <v>20</v>
      </c>
      <c r="AG111" s="1" t="s">
        <v>132</v>
      </c>
      <c r="AH111" s="1">
        <v>0</v>
      </c>
      <c r="AI111" s="1">
        <v>22</v>
      </c>
      <c r="AJ111" s="1" t="str">
        <f>AF111&amp;AG111&amp;AH111&amp;AI111</f>
        <v>ES3M022</v>
      </c>
    </row>
    <row r="112" spans="31:43">
      <c r="AE112" s="1" t="s">
        <v>31</v>
      </c>
      <c r="AF112" s="1" t="s">
        <v>20</v>
      </c>
      <c r="AG112" s="1" t="s">
        <v>132</v>
      </c>
      <c r="AH112" s="1">
        <v>0</v>
      </c>
      <c r="AI112" s="1">
        <v>24</v>
      </c>
      <c r="AJ112" s="1" t="str">
        <f t="shared" ref="AJ112:AJ121" si="10">AF112&amp;AG112&amp;AH112&amp;AI112</f>
        <v>ES3M024</v>
      </c>
    </row>
    <row r="113" spans="31:36">
      <c r="AE113" s="1" t="s">
        <v>32</v>
      </c>
      <c r="AF113" s="1" t="s">
        <v>20</v>
      </c>
      <c r="AG113" s="1" t="s">
        <v>132</v>
      </c>
      <c r="AH113" s="1">
        <v>0</v>
      </c>
      <c r="AI113" s="1">
        <v>26</v>
      </c>
      <c r="AJ113" s="1" t="str">
        <f t="shared" si="10"/>
        <v>ES3M026</v>
      </c>
    </row>
    <row r="114" spans="31:36">
      <c r="AE114" s="1" t="s">
        <v>33</v>
      </c>
      <c r="AF114" s="1" t="s">
        <v>20</v>
      </c>
      <c r="AG114" s="1" t="s">
        <v>132</v>
      </c>
      <c r="AH114" s="1">
        <v>0</v>
      </c>
      <c r="AI114" s="1">
        <v>28</v>
      </c>
      <c r="AJ114" s="1" t="str">
        <f t="shared" si="10"/>
        <v>ES3M028</v>
      </c>
    </row>
    <row r="115" spans="31:36">
      <c r="AE115" s="1" t="s">
        <v>34</v>
      </c>
      <c r="AF115" s="1" t="s">
        <v>20</v>
      </c>
      <c r="AG115" s="1" t="s">
        <v>132</v>
      </c>
      <c r="AH115" s="1">
        <v>0</v>
      </c>
      <c r="AI115" s="1">
        <v>30</v>
      </c>
      <c r="AJ115" s="1" t="str">
        <f t="shared" si="10"/>
        <v>ES3M030</v>
      </c>
    </row>
    <row r="116" spans="31:36">
      <c r="AE116" s="1" t="s">
        <v>35</v>
      </c>
      <c r="AF116" s="1" t="s">
        <v>20</v>
      </c>
      <c r="AG116" s="1" t="s">
        <v>132</v>
      </c>
      <c r="AH116" s="1">
        <v>0</v>
      </c>
      <c r="AI116" s="1">
        <v>33</v>
      </c>
      <c r="AJ116" s="1" t="str">
        <f t="shared" si="10"/>
        <v>ES3M033</v>
      </c>
    </row>
    <row r="117" spans="31:36">
      <c r="AE117" s="1" t="s">
        <v>36</v>
      </c>
      <c r="AF117" s="1" t="s">
        <v>20</v>
      </c>
      <c r="AG117" s="1" t="s">
        <v>132</v>
      </c>
      <c r="AH117" s="1">
        <v>0</v>
      </c>
      <c r="AI117" s="1">
        <v>36</v>
      </c>
      <c r="AJ117" s="1" t="str">
        <f t="shared" si="10"/>
        <v>ES3M036</v>
      </c>
    </row>
    <row r="118" spans="31:36">
      <c r="AE118" s="1" t="s">
        <v>37</v>
      </c>
      <c r="AF118" s="1" t="s">
        <v>20</v>
      </c>
      <c r="AG118" s="1" t="s">
        <v>132</v>
      </c>
      <c r="AH118" s="1">
        <v>0</v>
      </c>
      <c r="AI118" s="1">
        <v>39</v>
      </c>
      <c r="AJ118" s="1" t="str">
        <f t="shared" si="10"/>
        <v>ES3M039</v>
      </c>
    </row>
    <row r="119" spans="31:36">
      <c r="AE119" s="1" t="s">
        <v>38</v>
      </c>
      <c r="AF119" s="1" t="s">
        <v>20</v>
      </c>
      <c r="AG119" s="1" t="s">
        <v>132</v>
      </c>
      <c r="AH119" s="1">
        <v>0</v>
      </c>
      <c r="AI119" s="1">
        <v>42</v>
      </c>
      <c r="AJ119" s="1" t="str">
        <f t="shared" si="10"/>
        <v>ES3M042</v>
      </c>
    </row>
    <row r="120" spans="31:36">
      <c r="AE120" s="1" t="s">
        <v>39</v>
      </c>
      <c r="AF120" s="1" t="s">
        <v>20</v>
      </c>
      <c r="AG120" s="1" t="s">
        <v>132</v>
      </c>
      <c r="AH120" s="1">
        <v>0</v>
      </c>
      <c r="AI120" s="1">
        <v>46</v>
      </c>
      <c r="AJ120" s="1" t="str">
        <f t="shared" si="10"/>
        <v>ES3M046</v>
      </c>
    </row>
    <row r="121" spans="31:36">
      <c r="AE121" s="1" t="s">
        <v>40</v>
      </c>
      <c r="AF121" s="1" t="s">
        <v>20</v>
      </c>
      <c r="AG121" s="1" t="s">
        <v>132</v>
      </c>
      <c r="AI121" s="37">
        <v>110</v>
      </c>
      <c r="AJ121" s="1" t="str">
        <f t="shared" si="10"/>
        <v>ES3M110</v>
      </c>
    </row>
    <row r="122" spans="31:36">
      <c r="AE122" s="1" t="s">
        <v>7</v>
      </c>
    </row>
    <row r="123" spans="31:36">
      <c r="AE123" s="1" t="s">
        <v>41</v>
      </c>
      <c r="AF123" s="1" t="s">
        <v>21</v>
      </c>
      <c r="AG123" s="1" t="s">
        <v>132</v>
      </c>
      <c r="AH123" s="1">
        <v>0</v>
      </c>
      <c r="AI123" s="1">
        <v>24</v>
      </c>
      <c r="AJ123" s="1" t="str">
        <f t="shared" ref="AJ123:AJ133" si="11">AF123&amp;AG123&amp;AH123&amp;AI123</f>
        <v>ES4M024</v>
      </c>
    </row>
    <row r="124" spans="31:36">
      <c r="AE124" s="1" t="s">
        <v>42</v>
      </c>
      <c r="AF124" s="1" t="s">
        <v>21</v>
      </c>
      <c r="AG124" s="1" t="s">
        <v>132</v>
      </c>
      <c r="AH124" s="1">
        <v>0</v>
      </c>
      <c r="AI124" s="1">
        <v>26</v>
      </c>
      <c r="AJ124" s="1" t="str">
        <f t="shared" si="11"/>
        <v>ES4M026</v>
      </c>
    </row>
    <row r="125" spans="31:36">
      <c r="AE125" s="1" t="s">
        <v>43</v>
      </c>
      <c r="AF125" s="1" t="s">
        <v>21</v>
      </c>
      <c r="AG125" s="1" t="s">
        <v>132</v>
      </c>
      <c r="AH125" s="1">
        <v>0</v>
      </c>
      <c r="AI125" s="1">
        <v>28</v>
      </c>
      <c r="AJ125" s="1" t="str">
        <f t="shared" si="11"/>
        <v>ES4M028</v>
      </c>
    </row>
    <row r="126" spans="31:36">
      <c r="AE126" s="1" t="s">
        <v>44</v>
      </c>
      <c r="AF126" s="1" t="s">
        <v>21</v>
      </c>
      <c r="AG126" s="1" t="s">
        <v>132</v>
      </c>
      <c r="AH126" s="1">
        <v>0</v>
      </c>
      <c r="AI126" s="1">
        <v>30</v>
      </c>
      <c r="AJ126" s="1" t="str">
        <f t="shared" si="11"/>
        <v>ES4M030</v>
      </c>
    </row>
    <row r="127" spans="31:36">
      <c r="AE127" s="1" t="s">
        <v>45</v>
      </c>
      <c r="AF127" s="1" t="s">
        <v>21</v>
      </c>
      <c r="AG127" s="1" t="s">
        <v>132</v>
      </c>
      <c r="AH127" s="1">
        <v>0</v>
      </c>
      <c r="AI127" s="1">
        <v>33</v>
      </c>
      <c r="AJ127" s="1" t="str">
        <f t="shared" si="11"/>
        <v>ES4M033</v>
      </c>
    </row>
    <row r="128" spans="31:36">
      <c r="AE128" s="1" t="s">
        <v>46</v>
      </c>
      <c r="AF128" s="1" t="s">
        <v>21</v>
      </c>
      <c r="AG128" s="1" t="s">
        <v>132</v>
      </c>
      <c r="AH128" s="1">
        <v>0</v>
      </c>
      <c r="AI128" s="1">
        <v>36</v>
      </c>
      <c r="AJ128" s="1" t="str">
        <f t="shared" si="11"/>
        <v>ES4M036</v>
      </c>
    </row>
    <row r="129" spans="31:36">
      <c r="AE129" s="1" t="s">
        <v>47</v>
      </c>
      <c r="AF129" s="1" t="s">
        <v>21</v>
      </c>
      <c r="AG129" s="1" t="s">
        <v>132</v>
      </c>
      <c r="AH129" s="1">
        <v>0</v>
      </c>
      <c r="AI129" s="1">
        <v>39</v>
      </c>
      <c r="AJ129" s="1" t="str">
        <f t="shared" si="11"/>
        <v>ES4M039</v>
      </c>
    </row>
    <row r="130" spans="31:36">
      <c r="AE130" s="1" t="s">
        <v>48</v>
      </c>
      <c r="AF130" s="1" t="s">
        <v>21</v>
      </c>
      <c r="AG130" s="1" t="s">
        <v>132</v>
      </c>
      <c r="AH130" s="1">
        <v>0</v>
      </c>
      <c r="AI130" s="1">
        <v>42</v>
      </c>
      <c r="AJ130" s="1" t="str">
        <f t="shared" si="11"/>
        <v>ES4M042</v>
      </c>
    </row>
    <row r="131" spans="31:36">
      <c r="AE131" s="1" t="s">
        <v>49</v>
      </c>
      <c r="AF131" s="1" t="s">
        <v>21</v>
      </c>
      <c r="AG131" s="1" t="s">
        <v>132</v>
      </c>
      <c r="AH131" s="1">
        <v>0</v>
      </c>
      <c r="AI131" s="1">
        <v>46</v>
      </c>
      <c r="AJ131" s="1" t="str">
        <f t="shared" si="11"/>
        <v>ES4M046</v>
      </c>
    </row>
    <row r="132" spans="31:36">
      <c r="AE132" s="1" t="s">
        <v>50</v>
      </c>
      <c r="AF132" s="1" t="s">
        <v>21</v>
      </c>
      <c r="AG132" s="1" t="s">
        <v>132</v>
      </c>
      <c r="AH132" s="1">
        <v>0</v>
      </c>
      <c r="AI132" s="1">
        <v>50</v>
      </c>
      <c r="AJ132" s="1" t="str">
        <f t="shared" si="11"/>
        <v>ES4M050</v>
      </c>
    </row>
    <row r="133" spans="31:36">
      <c r="AE133" s="1" t="s">
        <v>51</v>
      </c>
      <c r="AF133" s="1" t="s">
        <v>21</v>
      </c>
      <c r="AG133" s="1" t="s">
        <v>132</v>
      </c>
      <c r="AI133" s="37">
        <v>110</v>
      </c>
      <c r="AJ133" s="1" t="str">
        <f t="shared" si="11"/>
        <v>ES4M110</v>
      </c>
    </row>
    <row r="134" spans="31:36">
      <c r="AE134" s="1" t="s">
        <v>8</v>
      </c>
    </row>
    <row r="135" spans="31:36">
      <c r="AE135" s="1" t="s">
        <v>52</v>
      </c>
      <c r="AF135" s="1" t="s">
        <v>22</v>
      </c>
      <c r="AG135" s="1" t="s">
        <v>132</v>
      </c>
      <c r="AH135" s="1">
        <v>0</v>
      </c>
      <c r="AI135" s="1">
        <v>26</v>
      </c>
      <c r="AJ135" s="1" t="str">
        <f t="shared" ref="AJ135:AJ147" si="12">AF135&amp;AG135&amp;AH135&amp;AI135</f>
        <v>ES5M026</v>
      </c>
    </row>
    <row r="136" spans="31:36">
      <c r="AE136" s="1" t="s">
        <v>53</v>
      </c>
      <c r="AF136" s="1" t="s">
        <v>22</v>
      </c>
      <c r="AG136" s="1" t="s">
        <v>132</v>
      </c>
      <c r="AH136" s="1">
        <v>0</v>
      </c>
      <c r="AI136" s="1">
        <v>28</v>
      </c>
      <c r="AJ136" s="1" t="str">
        <f t="shared" si="12"/>
        <v>ES5M028</v>
      </c>
    </row>
    <row r="137" spans="31:36">
      <c r="AE137" s="1" t="s">
        <v>54</v>
      </c>
      <c r="AF137" s="1" t="s">
        <v>22</v>
      </c>
      <c r="AG137" s="1" t="s">
        <v>132</v>
      </c>
      <c r="AH137" s="1">
        <v>0</v>
      </c>
      <c r="AI137" s="1">
        <v>30</v>
      </c>
      <c r="AJ137" s="1" t="str">
        <f t="shared" si="12"/>
        <v>ES5M030</v>
      </c>
    </row>
    <row r="138" spans="31:36">
      <c r="AE138" s="1" t="s">
        <v>55</v>
      </c>
      <c r="AF138" s="1" t="s">
        <v>22</v>
      </c>
      <c r="AG138" s="1" t="s">
        <v>132</v>
      </c>
      <c r="AH138" s="1">
        <v>0</v>
      </c>
      <c r="AI138" s="1">
        <v>33</v>
      </c>
      <c r="AJ138" s="1" t="str">
        <f t="shared" si="12"/>
        <v>ES5M033</v>
      </c>
    </row>
    <row r="139" spans="31:36">
      <c r="AE139" s="1" t="s">
        <v>56</v>
      </c>
      <c r="AF139" s="1" t="s">
        <v>22</v>
      </c>
      <c r="AG139" s="1" t="s">
        <v>132</v>
      </c>
      <c r="AH139" s="1">
        <v>0</v>
      </c>
      <c r="AI139" s="1">
        <v>36</v>
      </c>
      <c r="AJ139" s="1" t="str">
        <f t="shared" si="12"/>
        <v>ES5M036</v>
      </c>
    </row>
    <row r="140" spans="31:36">
      <c r="AE140" s="1" t="s">
        <v>57</v>
      </c>
      <c r="AF140" s="1" t="s">
        <v>22</v>
      </c>
      <c r="AG140" s="1" t="s">
        <v>132</v>
      </c>
      <c r="AH140" s="1">
        <v>0</v>
      </c>
      <c r="AI140" s="1">
        <v>39</v>
      </c>
      <c r="AJ140" s="1" t="str">
        <f t="shared" si="12"/>
        <v>ES5M039</v>
      </c>
    </row>
    <row r="141" spans="31:36">
      <c r="AE141" s="1" t="s">
        <v>58</v>
      </c>
      <c r="AF141" s="1" t="s">
        <v>22</v>
      </c>
      <c r="AG141" s="1" t="s">
        <v>132</v>
      </c>
      <c r="AH141" s="1">
        <v>0</v>
      </c>
      <c r="AI141" s="1">
        <v>42</v>
      </c>
      <c r="AJ141" s="1" t="str">
        <f t="shared" si="12"/>
        <v>ES5M042</v>
      </c>
    </row>
    <row r="142" spans="31:36">
      <c r="AE142" s="1" t="s">
        <v>59</v>
      </c>
      <c r="AF142" s="1" t="s">
        <v>22</v>
      </c>
      <c r="AG142" s="1" t="s">
        <v>132</v>
      </c>
      <c r="AH142" s="1">
        <v>0</v>
      </c>
      <c r="AI142" s="1">
        <v>46</v>
      </c>
      <c r="AJ142" s="1" t="str">
        <f t="shared" si="12"/>
        <v>ES5M046</v>
      </c>
    </row>
    <row r="143" spans="31:36">
      <c r="AE143" s="1" t="s">
        <v>60</v>
      </c>
      <c r="AF143" s="1" t="s">
        <v>22</v>
      </c>
      <c r="AG143" s="1" t="s">
        <v>132</v>
      </c>
      <c r="AH143" s="1">
        <v>0</v>
      </c>
      <c r="AI143" s="1">
        <v>50</v>
      </c>
      <c r="AJ143" s="1" t="str">
        <f t="shared" si="12"/>
        <v>ES5M050</v>
      </c>
    </row>
    <row r="144" spans="31:36">
      <c r="AE144" s="1" t="s">
        <v>61</v>
      </c>
      <c r="AF144" s="1" t="s">
        <v>22</v>
      </c>
      <c r="AG144" s="1" t="s">
        <v>132</v>
      </c>
      <c r="AH144" s="1">
        <v>0</v>
      </c>
      <c r="AI144" s="1">
        <v>55</v>
      </c>
      <c r="AJ144" s="1" t="str">
        <f t="shared" si="12"/>
        <v>ES5M055</v>
      </c>
    </row>
    <row r="145" spans="31:36">
      <c r="AE145" s="1" t="s">
        <v>62</v>
      </c>
      <c r="AF145" s="1" t="s">
        <v>22</v>
      </c>
      <c r="AG145" s="1" t="s">
        <v>132</v>
      </c>
      <c r="AH145" s="1">
        <v>0</v>
      </c>
      <c r="AI145" s="1">
        <v>60</v>
      </c>
      <c r="AJ145" s="1" t="str">
        <f t="shared" si="12"/>
        <v>ES5M060</v>
      </c>
    </row>
    <row r="146" spans="31:36">
      <c r="AE146" s="1" t="s">
        <v>63</v>
      </c>
      <c r="AF146" s="1" t="s">
        <v>22</v>
      </c>
      <c r="AG146" s="1" t="s">
        <v>132</v>
      </c>
      <c r="AH146" s="1">
        <v>0</v>
      </c>
      <c r="AI146" s="1">
        <v>65</v>
      </c>
      <c r="AJ146" s="1" t="str">
        <f t="shared" si="12"/>
        <v>ES5M065</v>
      </c>
    </row>
    <row r="147" spans="31:36">
      <c r="AE147" s="1" t="s">
        <v>64</v>
      </c>
      <c r="AF147" s="1" t="s">
        <v>22</v>
      </c>
      <c r="AG147" s="1" t="s">
        <v>132</v>
      </c>
      <c r="AI147" s="37">
        <v>110</v>
      </c>
      <c r="AJ147" s="1" t="str">
        <f t="shared" si="12"/>
        <v>ES5M110</v>
      </c>
    </row>
    <row r="148" spans="31:36">
      <c r="AE148" s="1" t="s">
        <v>9</v>
      </c>
    </row>
    <row r="149" spans="31:36">
      <c r="AE149" s="1" t="s">
        <v>65</v>
      </c>
      <c r="AF149" s="1" t="s">
        <v>23</v>
      </c>
      <c r="AG149" s="1" t="s">
        <v>132</v>
      </c>
      <c r="AH149" s="1">
        <v>0</v>
      </c>
      <c r="AI149" s="1">
        <v>28</v>
      </c>
      <c r="AJ149" s="1" t="str">
        <f t="shared" ref="AJ149:AJ161" si="13">AF149&amp;AG149&amp;AH149&amp;AI149</f>
        <v>ES6M028</v>
      </c>
    </row>
    <row r="150" spans="31:36">
      <c r="AE150" s="1" t="s">
        <v>66</v>
      </c>
      <c r="AF150" s="1" t="s">
        <v>23</v>
      </c>
      <c r="AG150" s="1" t="s">
        <v>132</v>
      </c>
      <c r="AH150" s="1">
        <v>0</v>
      </c>
      <c r="AI150" s="1">
        <v>30</v>
      </c>
      <c r="AJ150" s="1" t="str">
        <f t="shared" si="13"/>
        <v>ES6M030</v>
      </c>
    </row>
    <row r="151" spans="31:36">
      <c r="AE151" s="1" t="s">
        <v>67</v>
      </c>
      <c r="AF151" s="1" t="s">
        <v>23</v>
      </c>
      <c r="AG151" s="1" t="s">
        <v>132</v>
      </c>
      <c r="AH151" s="1">
        <v>0</v>
      </c>
      <c r="AI151" s="1">
        <v>33</v>
      </c>
      <c r="AJ151" s="1" t="str">
        <f t="shared" si="13"/>
        <v>ES6M033</v>
      </c>
    </row>
    <row r="152" spans="31:36">
      <c r="AE152" s="1" t="s">
        <v>68</v>
      </c>
      <c r="AF152" s="1" t="s">
        <v>23</v>
      </c>
      <c r="AG152" s="1" t="s">
        <v>132</v>
      </c>
      <c r="AH152" s="1">
        <v>0</v>
      </c>
      <c r="AI152" s="1">
        <v>36</v>
      </c>
      <c r="AJ152" s="1" t="str">
        <f t="shared" si="13"/>
        <v>ES6M036</v>
      </c>
    </row>
    <row r="153" spans="31:36">
      <c r="AE153" s="1" t="s">
        <v>69</v>
      </c>
      <c r="AF153" s="1" t="s">
        <v>23</v>
      </c>
      <c r="AG153" s="1" t="s">
        <v>132</v>
      </c>
      <c r="AH153" s="1">
        <v>0</v>
      </c>
      <c r="AI153" s="1">
        <v>39</v>
      </c>
      <c r="AJ153" s="1" t="str">
        <f t="shared" si="13"/>
        <v>ES6M039</v>
      </c>
    </row>
    <row r="154" spans="31:36">
      <c r="AE154" s="1" t="s">
        <v>70</v>
      </c>
      <c r="AF154" s="1" t="s">
        <v>23</v>
      </c>
      <c r="AG154" s="1" t="s">
        <v>132</v>
      </c>
      <c r="AH154" s="1">
        <v>0</v>
      </c>
      <c r="AI154" s="1">
        <v>42</v>
      </c>
      <c r="AJ154" s="1" t="str">
        <f t="shared" si="13"/>
        <v>ES6M042</v>
      </c>
    </row>
    <row r="155" spans="31:36">
      <c r="AE155" s="1" t="s">
        <v>71</v>
      </c>
      <c r="AF155" s="1" t="s">
        <v>23</v>
      </c>
      <c r="AG155" s="1" t="s">
        <v>132</v>
      </c>
      <c r="AH155" s="1">
        <v>0</v>
      </c>
      <c r="AI155" s="1">
        <v>46</v>
      </c>
      <c r="AJ155" s="1" t="str">
        <f t="shared" si="13"/>
        <v>ES6M046</v>
      </c>
    </row>
    <row r="156" spans="31:36">
      <c r="AE156" s="1" t="s">
        <v>72</v>
      </c>
      <c r="AF156" s="1" t="s">
        <v>23</v>
      </c>
      <c r="AG156" s="1" t="s">
        <v>132</v>
      </c>
      <c r="AH156" s="1">
        <v>0</v>
      </c>
      <c r="AI156" s="1">
        <v>50</v>
      </c>
      <c r="AJ156" s="1" t="str">
        <f t="shared" si="13"/>
        <v>ES6M050</v>
      </c>
    </row>
    <row r="157" spans="31:36">
      <c r="AE157" s="1" t="s">
        <v>73</v>
      </c>
      <c r="AF157" s="1" t="s">
        <v>23</v>
      </c>
      <c r="AG157" s="1" t="s">
        <v>132</v>
      </c>
      <c r="AH157" s="1">
        <v>0</v>
      </c>
      <c r="AI157" s="1">
        <v>55</v>
      </c>
      <c r="AJ157" s="1" t="str">
        <f t="shared" si="13"/>
        <v>ES6M055</v>
      </c>
    </row>
    <row r="158" spans="31:36">
      <c r="AE158" s="1" t="s">
        <v>74</v>
      </c>
      <c r="AF158" s="1" t="s">
        <v>23</v>
      </c>
      <c r="AG158" s="1" t="s">
        <v>132</v>
      </c>
      <c r="AH158" s="1">
        <v>0</v>
      </c>
      <c r="AI158" s="1">
        <v>60</v>
      </c>
      <c r="AJ158" s="1" t="str">
        <f t="shared" si="13"/>
        <v>ES6M060</v>
      </c>
    </row>
    <row r="159" spans="31:36">
      <c r="AE159" s="1" t="s">
        <v>75</v>
      </c>
      <c r="AF159" s="1" t="s">
        <v>23</v>
      </c>
      <c r="AG159" s="1" t="s">
        <v>132</v>
      </c>
      <c r="AH159" s="1">
        <v>0</v>
      </c>
      <c r="AI159" s="1">
        <v>65</v>
      </c>
      <c r="AJ159" s="1" t="str">
        <f t="shared" si="13"/>
        <v>ES6M065</v>
      </c>
    </row>
    <row r="160" spans="31:36">
      <c r="AE160" s="1" t="s">
        <v>76</v>
      </c>
      <c r="AF160" s="1" t="s">
        <v>23</v>
      </c>
      <c r="AG160" s="1" t="s">
        <v>132</v>
      </c>
      <c r="AH160" s="1">
        <v>0</v>
      </c>
      <c r="AI160" s="1">
        <v>70</v>
      </c>
      <c r="AJ160" s="1" t="str">
        <f t="shared" si="13"/>
        <v>ES6M070</v>
      </c>
    </row>
    <row r="161" spans="31:36">
      <c r="AE161" s="1" t="s">
        <v>77</v>
      </c>
      <c r="AF161" s="1" t="s">
        <v>23</v>
      </c>
      <c r="AG161" s="1" t="s">
        <v>132</v>
      </c>
      <c r="AI161" s="37">
        <v>110</v>
      </c>
      <c r="AJ161" s="1" t="str">
        <f t="shared" si="13"/>
        <v>ES6M110</v>
      </c>
    </row>
    <row r="162" spans="31:36">
      <c r="AE162" s="1" t="s">
        <v>10</v>
      </c>
    </row>
    <row r="163" spans="31:36">
      <c r="AE163" s="1" t="s">
        <v>78</v>
      </c>
      <c r="AF163" s="1" t="s">
        <v>20</v>
      </c>
      <c r="AG163" s="1" t="s">
        <v>133</v>
      </c>
      <c r="AH163" s="1">
        <v>0</v>
      </c>
      <c r="AI163" s="1">
        <v>22</v>
      </c>
      <c r="AJ163" s="1" t="str">
        <f t="shared" ref="AJ163:AJ170" si="14">AF163&amp;AG163&amp;AH163&amp;AI163</f>
        <v>ES3F022</v>
      </c>
    </row>
    <row r="164" spans="31:36">
      <c r="AE164" s="1" t="s">
        <v>79</v>
      </c>
      <c r="AF164" s="1" t="s">
        <v>20</v>
      </c>
      <c r="AG164" s="1" t="s">
        <v>133</v>
      </c>
      <c r="AH164" s="1">
        <v>0</v>
      </c>
      <c r="AI164" s="1">
        <v>24</v>
      </c>
      <c r="AJ164" s="1" t="str">
        <f t="shared" si="14"/>
        <v>ES3F024</v>
      </c>
    </row>
    <row r="165" spans="31:36">
      <c r="AE165" s="1" t="s">
        <v>80</v>
      </c>
      <c r="AF165" s="1" t="s">
        <v>20</v>
      </c>
      <c r="AG165" s="1" t="s">
        <v>133</v>
      </c>
      <c r="AH165" s="1">
        <v>0</v>
      </c>
      <c r="AI165" s="1">
        <v>26</v>
      </c>
      <c r="AJ165" s="1" t="str">
        <f t="shared" si="14"/>
        <v>ES3F026</v>
      </c>
    </row>
    <row r="166" spans="31:36">
      <c r="AE166" s="1" t="s">
        <v>81</v>
      </c>
      <c r="AF166" s="1" t="s">
        <v>20</v>
      </c>
      <c r="AG166" s="1" t="s">
        <v>133</v>
      </c>
      <c r="AH166" s="1">
        <v>0</v>
      </c>
      <c r="AI166" s="1">
        <v>28</v>
      </c>
      <c r="AJ166" s="1" t="str">
        <f t="shared" si="14"/>
        <v>ES3F028</v>
      </c>
    </row>
    <row r="167" spans="31:36">
      <c r="AE167" s="1" t="s">
        <v>82</v>
      </c>
      <c r="AF167" s="1" t="s">
        <v>20</v>
      </c>
      <c r="AG167" s="1" t="s">
        <v>133</v>
      </c>
      <c r="AH167" s="1">
        <v>0</v>
      </c>
      <c r="AI167" s="1">
        <v>30</v>
      </c>
      <c r="AJ167" s="1" t="str">
        <f t="shared" si="14"/>
        <v>ES3F030</v>
      </c>
    </row>
    <row r="168" spans="31:36">
      <c r="AE168" s="1" t="s">
        <v>83</v>
      </c>
      <c r="AF168" s="1" t="s">
        <v>20</v>
      </c>
      <c r="AG168" s="1" t="s">
        <v>133</v>
      </c>
      <c r="AH168" s="1">
        <v>0</v>
      </c>
      <c r="AI168" s="1">
        <v>33</v>
      </c>
      <c r="AJ168" s="1" t="str">
        <f t="shared" si="14"/>
        <v>ES3F033</v>
      </c>
    </row>
    <row r="169" spans="31:36">
      <c r="AE169" s="1" t="s">
        <v>84</v>
      </c>
      <c r="AF169" s="1" t="s">
        <v>20</v>
      </c>
      <c r="AG169" s="1" t="s">
        <v>133</v>
      </c>
      <c r="AH169" s="1">
        <v>0</v>
      </c>
      <c r="AI169" s="1">
        <v>36</v>
      </c>
      <c r="AJ169" s="1" t="str">
        <f t="shared" si="14"/>
        <v>ES3F036</v>
      </c>
    </row>
    <row r="170" spans="31:36">
      <c r="AE170" s="1" t="s">
        <v>85</v>
      </c>
      <c r="AF170" s="1" t="s">
        <v>20</v>
      </c>
      <c r="AG170" s="1" t="s">
        <v>133</v>
      </c>
      <c r="AI170" s="37">
        <v>110</v>
      </c>
      <c r="AJ170" s="1" t="str">
        <f t="shared" si="14"/>
        <v>ES3F110</v>
      </c>
    </row>
    <row r="171" spans="31:36">
      <c r="AE171" s="1" t="s">
        <v>11</v>
      </c>
    </row>
    <row r="172" spans="31:36">
      <c r="AE172" s="1" t="s">
        <v>86</v>
      </c>
      <c r="AF172" s="1" t="s">
        <v>21</v>
      </c>
      <c r="AG172" s="1" t="s">
        <v>133</v>
      </c>
      <c r="AH172" s="1">
        <v>0</v>
      </c>
      <c r="AI172" s="1">
        <v>24</v>
      </c>
      <c r="AJ172" s="1" t="str">
        <f t="shared" ref="AJ172:AJ180" si="15">AF172&amp;AG172&amp;AH172&amp;AI172</f>
        <v>ES4F024</v>
      </c>
    </row>
    <row r="173" spans="31:36">
      <c r="AE173" s="1" t="s">
        <v>87</v>
      </c>
      <c r="AF173" s="1" t="s">
        <v>21</v>
      </c>
      <c r="AG173" s="1" t="s">
        <v>133</v>
      </c>
      <c r="AH173" s="1">
        <v>0</v>
      </c>
      <c r="AI173" s="1">
        <v>26</v>
      </c>
      <c r="AJ173" s="1" t="str">
        <f t="shared" si="15"/>
        <v>ES4F026</v>
      </c>
    </row>
    <row r="174" spans="31:36">
      <c r="AE174" s="1" t="s">
        <v>88</v>
      </c>
      <c r="AF174" s="1" t="s">
        <v>21</v>
      </c>
      <c r="AG174" s="1" t="s">
        <v>133</v>
      </c>
      <c r="AH174" s="1">
        <v>0</v>
      </c>
      <c r="AI174" s="1">
        <v>28</v>
      </c>
      <c r="AJ174" s="1" t="str">
        <f t="shared" si="15"/>
        <v>ES4F028</v>
      </c>
    </row>
    <row r="175" spans="31:36">
      <c r="AE175" s="1" t="s">
        <v>89</v>
      </c>
      <c r="AF175" s="1" t="s">
        <v>21</v>
      </c>
      <c r="AG175" s="1" t="s">
        <v>133</v>
      </c>
      <c r="AH175" s="1">
        <v>0</v>
      </c>
      <c r="AI175" s="1">
        <v>30</v>
      </c>
      <c r="AJ175" s="1" t="str">
        <f t="shared" si="15"/>
        <v>ES4F030</v>
      </c>
    </row>
    <row r="176" spans="31:36">
      <c r="AE176" s="1" t="s">
        <v>90</v>
      </c>
      <c r="AF176" s="1" t="s">
        <v>21</v>
      </c>
      <c r="AG176" s="1" t="s">
        <v>133</v>
      </c>
      <c r="AH176" s="1">
        <v>0</v>
      </c>
      <c r="AI176" s="1">
        <v>33</v>
      </c>
      <c r="AJ176" s="1" t="str">
        <f t="shared" si="15"/>
        <v>ES4F033</v>
      </c>
    </row>
    <row r="177" spans="31:36">
      <c r="AE177" s="1" t="s">
        <v>91</v>
      </c>
      <c r="AF177" s="1" t="s">
        <v>21</v>
      </c>
      <c r="AG177" s="1" t="s">
        <v>133</v>
      </c>
      <c r="AH177" s="1">
        <v>0</v>
      </c>
      <c r="AI177" s="1">
        <v>36</v>
      </c>
      <c r="AJ177" s="1" t="str">
        <f t="shared" si="15"/>
        <v>ES4F036</v>
      </c>
    </row>
    <row r="178" spans="31:36">
      <c r="AE178" s="1" t="s">
        <v>92</v>
      </c>
      <c r="AF178" s="1" t="s">
        <v>21</v>
      </c>
      <c r="AG178" s="1" t="s">
        <v>133</v>
      </c>
      <c r="AH178" s="1">
        <v>0</v>
      </c>
      <c r="AI178" s="1">
        <v>40</v>
      </c>
      <c r="AJ178" s="1" t="str">
        <f t="shared" si="15"/>
        <v>ES4F040</v>
      </c>
    </row>
    <row r="179" spans="31:36">
      <c r="AE179" s="1" t="s">
        <v>93</v>
      </c>
      <c r="AF179" s="1" t="s">
        <v>21</v>
      </c>
      <c r="AG179" s="1" t="s">
        <v>133</v>
      </c>
      <c r="AH179" s="1">
        <v>0</v>
      </c>
      <c r="AI179" s="1">
        <v>44</v>
      </c>
      <c r="AJ179" s="1" t="str">
        <f t="shared" si="15"/>
        <v>ES4F044</v>
      </c>
    </row>
    <row r="180" spans="31:36">
      <c r="AE180" s="1" t="s">
        <v>94</v>
      </c>
      <c r="AF180" s="1" t="s">
        <v>21</v>
      </c>
      <c r="AG180" s="1" t="s">
        <v>133</v>
      </c>
      <c r="AI180" s="37">
        <v>110</v>
      </c>
      <c r="AJ180" s="1" t="str">
        <f t="shared" si="15"/>
        <v>ES4F110</v>
      </c>
    </row>
    <row r="181" spans="31:36">
      <c r="AE181" s="1" t="s">
        <v>12</v>
      </c>
    </row>
    <row r="182" spans="31:36">
      <c r="AE182" s="1" t="s">
        <v>95</v>
      </c>
      <c r="AF182" s="1" t="s">
        <v>22</v>
      </c>
      <c r="AG182" s="1" t="s">
        <v>133</v>
      </c>
      <c r="AH182" s="1">
        <v>0</v>
      </c>
      <c r="AI182" s="1">
        <v>26</v>
      </c>
      <c r="AJ182" s="1" t="str">
        <f t="shared" ref="AJ182:AJ190" si="16">AF182&amp;AG182&amp;AH182&amp;AI182</f>
        <v>ES5F026</v>
      </c>
    </row>
    <row r="183" spans="31:36">
      <c r="AE183" s="1" t="s">
        <v>96</v>
      </c>
      <c r="AF183" s="1" t="s">
        <v>22</v>
      </c>
      <c r="AG183" s="1" t="s">
        <v>133</v>
      </c>
      <c r="AH183" s="1">
        <v>0</v>
      </c>
      <c r="AI183" s="1">
        <v>28</v>
      </c>
      <c r="AJ183" s="1" t="str">
        <f t="shared" si="16"/>
        <v>ES5F028</v>
      </c>
    </row>
    <row r="184" spans="31:36">
      <c r="AE184" s="1" t="s">
        <v>97</v>
      </c>
      <c r="AF184" s="1" t="s">
        <v>22</v>
      </c>
      <c r="AG184" s="1" t="s">
        <v>133</v>
      </c>
      <c r="AH184" s="1">
        <v>0</v>
      </c>
      <c r="AI184" s="1">
        <v>30</v>
      </c>
      <c r="AJ184" s="1" t="str">
        <f t="shared" si="16"/>
        <v>ES5F030</v>
      </c>
    </row>
    <row r="185" spans="31:36">
      <c r="AE185" s="1" t="s">
        <v>98</v>
      </c>
      <c r="AF185" s="1" t="s">
        <v>22</v>
      </c>
      <c r="AG185" s="1" t="s">
        <v>133</v>
      </c>
      <c r="AH185" s="1">
        <v>0</v>
      </c>
      <c r="AI185" s="1">
        <v>33</v>
      </c>
      <c r="AJ185" s="1" t="str">
        <f t="shared" si="16"/>
        <v>ES5F033</v>
      </c>
    </row>
    <row r="186" spans="31:36">
      <c r="AE186" s="1" t="s">
        <v>99</v>
      </c>
      <c r="AF186" s="1" t="s">
        <v>22</v>
      </c>
      <c r="AG186" s="1" t="s">
        <v>133</v>
      </c>
      <c r="AH186" s="1">
        <v>0</v>
      </c>
      <c r="AI186" s="1">
        <v>36</v>
      </c>
      <c r="AJ186" s="1" t="str">
        <f t="shared" si="16"/>
        <v>ES5F036</v>
      </c>
    </row>
    <row r="187" spans="31:36">
      <c r="AE187" s="1" t="s">
        <v>100</v>
      </c>
      <c r="AF187" s="1" t="s">
        <v>22</v>
      </c>
      <c r="AG187" s="1" t="s">
        <v>133</v>
      </c>
      <c r="AH187" s="1">
        <v>0</v>
      </c>
      <c r="AI187" s="1">
        <v>40</v>
      </c>
      <c r="AJ187" s="1" t="str">
        <f t="shared" si="16"/>
        <v>ES5F040</v>
      </c>
    </row>
    <row r="188" spans="31:36">
      <c r="AE188" s="1" t="s">
        <v>101</v>
      </c>
      <c r="AF188" s="1" t="s">
        <v>22</v>
      </c>
      <c r="AG188" s="1" t="s">
        <v>133</v>
      </c>
      <c r="AH188" s="1">
        <v>0</v>
      </c>
      <c r="AI188" s="1">
        <v>44</v>
      </c>
      <c r="AJ188" s="1" t="str">
        <f t="shared" si="16"/>
        <v>ES5F044</v>
      </c>
    </row>
    <row r="189" spans="31:36">
      <c r="AE189" s="1" t="s">
        <v>102</v>
      </c>
      <c r="AF189" s="1" t="s">
        <v>22</v>
      </c>
      <c r="AG189" s="1" t="s">
        <v>133</v>
      </c>
      <c r="AH189" s="1">
        <v>0</v>
      </c>
      <c r="AI189" s="1">
        <v>48</v>
      </c>
      <c r="AJ189" s="1" t="str">
        <f t="shared" si="16"/>
        <v>ES5F048</v>
      </c>
    </row>
    <row r="190" spans="31:36">
      <c r="AE190" s="1" t="s">
        <v>103</v>
      </c>
      <c r="AF190" s="1" t="s">
        <v>22</v>
      </c>
      <c r="AG190" s="1" t="s">
        <v>133</v>
      </c>
      <c r="AI190" s="37">
        <v>110</v>
      </c>
      <c r="AJ190" s="1" t="str">
        <f t="shared" si="16"/>
        <v>ES5F110</v>
      </c>
    </row>
    <row r="191" spans="31:36">
      <c r="AE191" s="1" t="s">
        <v>13</v>
      </c>
    </row>
    <row r="192" spans="31:36">
      <c r="AE192" s="1" t="s">
        <v>104</v>
      </c>
      <c r="AF192" s="1" t="s">
        <v>23</v>
      </c>
      <c r="AG192" s="1" t="s">
        <v>133</v>
      </c>
      <c r="AH192" s="1">
        <v>0</v>
      </c>
      <c r="AI192" s="1">
        <v>28</v>
      </c>
      <c r="AJ192" s="1" t="str">
        <f t="shared" ref="AJ192:AJ201" si="17">AF192&amp;AG192&amp;AH192&amp;AI192</f>
        <v>ES6F028</v>
      </c>
    </row>
    <row r="193" spans="31:36">
      <c r="AE193" s="1" t="s">
        <v>105</v>
      </c>
      <c r="AF193" s="1" t="s">
        <v>23</v>
      </c>
      <c r="AG193" s="1" t="s">
        <v>133</v>
      </c>
      <c r="AH193" s="1">
        <v>0</v>
      </c>
      <c r="AI193" s="1">
        <v>30</v>
      </c>
      <c r="AJ193" s="1" t="str">
        <f t="shared" si="17"/>
        <v>ES6F030</v>
      </c>
    </row>
    <row r="194" spans="31:36">
      <c r="AE194" s="1" t="s">
        <v>106</v>
      </c>
      <c r="AF194" s="1" t="s">
        <v>23</v>
      </c>
      <c r="AG194" s="1" t="s">
        <v>133</v>
      </c>
      <c r="AH194" s="1">
        <v>0</v>
      </c>
      <c r="AI194" s="1">
        <v>33</v>
      </c>
      <c r="AJ194" s="1" t="str">
        <f t="shared" si="17"/>
        <v>ES6F033</v>
      </c>
    </row>
    <row r="195" spans="31:36">
      <c r="AE195" s="1" t="s">
        <v>107</v>
      </c>
      <c r="AF195" s="1" t="s">
        <v>23</v>
      </c>
      <c r="AG195" s="1" t="s">
        <v>133</v>
      </c>
      <c r="AH195" s="1">
        <v>0</v>
      </c>
      <c r="AI195" s="1">
        <v>36</v>
      </c>
      <c r="AJ195" s="1" t="str">
        <f t="shared" si="17"/>
        <v>ES6F036</v>
      </c>
    </row>
    <row r="196" spans="31:36">
      <c r="AE196" s="1" t="s">
        <v>108</v>
      </c>
      <c r="AF196" s="1" t="s">
        <v>23</v>
      </c>
      <c r="AG196" s="1" t="s">
        <v>133</v>
      </c>
      <c r="AH196" s="1">
        <v>0</v>
      </c>
      <c r="AI196" s="1">
        <v>40</v>
      </c>
      <c r="AJ196" s="1" t="str">
        <f t="shared" si="17"/>
        <v>ES6F040</v>
      </c>
    </row>
    <row r="197" spans="31:36">
      <c r="AE197" s="1" t="s">
        <v>109</v>
      </c>
      <c r="AF197" s="1" t="s">
        <v>23</v>
      </c>
      <c r="AG197" s="1" t="s">
        <v>133</v>
      </c>
      <c r="AH197" s="1">
        <v>0</v>
      </c>
      <c r="AI197" s="1">
        <v>45</v>
      </c>
      <c r="AJ197" s="1" t="str">
        <f t="shared" si="17"/>
        <v>ES6F045</v>
      </c>
    </row>
    <row r="198" spans="31:36">
      <c r="AE198" s="1" t="s">
        <v>110</v>
      </c>
      <c r="AF198" s="1" t="s">
        <v>23</v>
      </c>
      <c r="AG198" s="1" t="s">
        <v>133</v>
      </c>
      <c r="AH198" s="1">
        <v>0</v>
      </c>
      <c r="AI198" s="1">
        <v>49</v>
      </c>
      <c r="AJ198" s="1" t="str">
        <f t="shared" si="17"/>
        <v>ES6F049</v>
      </c>
    </row>
    <row r="199" spans="31:36">
      <c r="AE199" s="1" t="s">
        <v>111</v>
      </c>
      <c r="AF199" s="1" t="s">
        <v>23</v>
      </c>
      <c r="AG199" s="1" t="s">
        <v>133</v>
      </c>
      <c r="AH199" s="1">
        <v>0</v>
      </c>
      <c r="AI199" s="1">
        <v>53</v>
      </c>
      <c r="AJ199" s="1" t="str">
        <f t="shared" si="17"/>
        <v>ES6F053</v>
      </c>
    </row>
    <row r="200" spans="31:36">
      <c r="AE200" s="1" t="s">
        <v>112</v>
      </c>
      <c r="AF200" s="1" t="s">
        <v>23</v>
      </c>
      <c r="AG200" s="1" t="s">
        <v>133</v>
      </c>
      <c r="AH200" s="1">
        <v>0</v>
      </c>
      <c r="AI200" s="1">
        <v>58</v>
      </c>
      <c r="AJ200" s="1" t="str">
        <f t="shared" si="17"/>
        <v>ES6F058</v>
      </c>
    </row>
    <row r="201" spans="31:36">
      <c r="AE201" s="1" t="s">
        <v>113</v>
      </c>
      <c r="AF201" s="1" t="s">
        <v>23</v>
      </c>
      <c r="AG201" s="1" t="s">
        <v>133</v>
      </c>
      <c r="AI201" s="37">
        <v>110</v>
      </c>
      <c r="AJ201" s="1" t="str">
        <f t="shared" si="17"/>
        <v>ES6F110</v>
      </c>
    </row>
    <row r="202" spans="31:36">
      <c r="AE202" s="1" t="s">
        <v>14</v>
      </c>
    </row>
    <row r="203" spans="31:36">
      <c r="AE203" s="1" t="s">
        <v>114</v>
      </c>
      <c r="AF203" s="1" t="s">
        <v>134</v>
      </c>
      <c r="AG203" s="1" t="s">
        <v>132</v>
      </c>
      <c r="AH203" s="1">
        <v>0</v>
      </c>
      <c r="AI203" s="1">
        <v>38</v>
      </c>
      <c r="AJ203" s="1" t="str">
        <f t="shared" ref="AJ203:AJ211" si="18">AF203&amp;AG203&amp;AH203&amp;AI203</f>
        <v>JHM038</v>
      </c>
    </row>
    <row r="204" spans="31:36">
      <c r="AE204" s="1" t="s">
        <v>115</v>
      </c>
      <c r="AF204" s="1" t="s">
        <v>134</v>
      </c>
      <c r="AG204" s="1" t="s">
        <v>132</v>
      </c>
      <c r="AH204" s="1">
        <v>0</v>
      </c>
      <c r="AI204" s="1">
        <v>42</v>
      </c>
      <c r="AJ204" s="1" t="str">
        <f t="shared" si="18"/>
        <v>JHM042</v>
      </c>
    </row>
    <row r="205" spans="31:36">
      <c r="AE205" s="1" t="s">
        <v>116</v>
      </c>
      <c r="AF205" s="1" t="s">
        <v>134</v>
      </c>
      <c r="AG205" s="1" t="s">
        <v>132</v>
      </c>
      <c r="AH205" s="1">
        <v>0</v>
      </c>
      <c r="AI205" s="1">
        <v>47</v>
      </c>
      <c r="AJ205" s="1" t="str">
        <f t="shared" si="18"/>
        <v>JHM047</v>
      </c>
    </row>
    <row r="206" spans="31:36">
      <c r="AE206" s="1" t="s">
        <v>117</v>
      </c>
      <c r="AF206" s="1" t="s">
        <v>134</v>
      </c>
      <c r="AG206" s="1" t="s">
        <v>132</v>
      </c>
      <c r="AH206" s="1">
        <v>0</v>
      </c>
      <c r="AI206" s="1">
        <v>53</v>
      </c>
      <c r="AJ206" s="1" t="str">
        <f t="shared" si="18"/>
        <v>JHM053</v>
      </c>
    </row>
    <row r="207" spans="31:36">
      <c r="AE207" s="1" t="s">
        <v>118</v>
      </c>
      <c r="AF207" s="1" t="s">
        <v>134</v>
      </c>
      <c r="AG207" s="1" t="s">
        <v>132</v>
      </c>
      <c r="AH207" s="1">
        <v>0</v>
      </c>
      <c r="AI207" s="1">
        <v>59</v>
      </c>
      <c r="AJ207" s="1" t="str">
        <f t="shared" si="18"/>
        <v>JHM059</v>
      </c>
    </row>
    <row r="208" spans="31:36">
      <c r="AE208" s="1" t="s">
        <v>119</v>
      </c>
      <c r="AF208" s="1" t="s">
        <v>134</v>
      </c>
      <c r="AG208" s="1" t="s">
        <v>132</v>
      </c>
      <c r="AH208" s="1">
        <v>0</v>
      </c>
      <c r="AI208" s="1">
        <v>66</v>
      </c>
      <c r="AJ208" s="1" t="str">
        <f t="shared" si="18"/>
        <v>JHM066</v>
      </c>
    </row>
    <row r="209" spans="31:36">
      <c r="AE209" s="1" t="s">
        <v>120</v>
      </c>
      <c r="AF209" s="1" t="s">
        <v>134</v>
      </c>
      <c r="AG209" s="1" t="s">
        <v>132</v>
      </c>
      <c r="AH209" s="1">
        <v>0</v>
      </c>
      <c r="AI209" s="1">
        <v>73</v>
      </c>
      <c r="AJ209" s="1" t="str">
        <f t="shared" si="18"/>
        <v>JHM073</v>
      </c>
    </row>
    <row r="210" spans="31:36">
      <c r="AE210" s="1" t="s">
        <v>121</v>
      </c>
      <c r="AF210" s="1" t="s">
        <v>134</v>
      </c>
      <c r="AG210" s="1" t="s">
        <v>132</v>
      </c>
      <c r="AH210" s="1">
        <v>0</v>
      </c>
      <c r="AI210" s="1">
        <v>85</v>
      </c>
      <c r="AJ210" s="1" t="str">
        <f t="shared" si="18"/>
        <v>JHM085</v>
      </c>
    </row>
    <row r="211" spans="31:36">
      <c r="AE211" s="1" t="s">
        <v>122</v>
      </c>
      <c r="AF211" s="1" t="s">
        <v>134</v>
      </c>
      <c r="AG211" s="1" t="s">
        <v>132</v>
      </c>
      <c r="AI211" s="1">
        <v>110</v>
      </c>
      <c r="AJ211" s="1" t="str">
        <f t="shared" si="18"/>
        <v>JHM110</v>
      </c>
    </row>
    <row r="212" spans="31:36">
      <c r="AE212" s="1" t="s">
        <v>15</v>
      </c>
    </row>
    <row r="213" spans="31:36">
      <c r="AE213" s="1" t="s">
        <v>123</v>
      </c>
      <c r="AF213" s="1" t="s">
        <v>134</v>
      </c>
      <c r="AG213" s="1" t="s">
        <v>133</v>
      </c>
      <c r="AH213" s="1">
        <v>0</v>
      </c>
      <c r="AI213" s="1">
        <v>34</v>
      </c>
      <c r="AJ213" s="1" t="str">
        <f t="shared" ref="AJ213:AJ221" si="19">AF213&amp;AG213&amp;AH213&amp;AI213</f>
        <v>JHF034</v>
      </c>
    </row>
    <row r="214" spans="31:36">
      <c r="AE214" s="1" t="s">
        <v>124</v>
      </c>
      <c r="AF214" s="1" t="s">
        <v>134</v>
      </c>
      <c r="AG214" s="1" t="s">
        <v>133</v>
      </c>
      <c r="AH214" s="1">
        <v>0</v>
      </c>
      <c r="AI214" s="1">
        <v>37</v>
      </c>
      <c r="AJ214" s="1" t="str">
        <f t="shared" si="19"/>
        <v>JHF037</v>
      </c>
    </row>
    <row r="215" spans="31:36">
      <c r="AE215" s="1" t="s">
        <v>125</v>
      </c>
      <c r="AF215" s="1" t="s">
        <v>134</v>
      </c>
      <c r="AG215" s="1" t="s">
        <v>133</v>
      </c>
      <c r="AH215" s="1">
        <v>0</v>
      </c>
      <c r="AI215" s="1">
        <v>40</v>
      </c>
      <c r="AJ215" s="1" t="str">
        <f t="shared" si="19"/>
        <v>JHF040</v>
      </c>
    </row>
    <row r="216" spans="31:36">
      <c r="AE216" s="1" t="s">
        <v>126</v>
      </c>
      <c r="AF216" s="1" t="s">
        <v>134</v>
      </c>
      <c r="AG216" s="1" t="s">
        <v>133</v>
      </c>
      <c r="AH216" s="1">
        <v>0</v>
      </c>
      <c r="AI216" s="1">
        <v>44</v>
      </c>
      <c r="AJ216" s="1" t="str">
        <f t="shared" si="19"/>
        <v>JHF044</v>
      </c>
    </row>
    <row r="217" spans="31:36">
      <c r="AE217" s="1" t="s">
        <v>127</v>
      </c>
      <c r="AF217" s="1" t="s">
        <v>134</v>
      </c>
      <c r="AG217" s="1" t="s">
        <v>133</v>
      </c>
      <c r="AH217" s="1">
        <v>0</v>
      </c>
      <c r="AI217" s="1">
        <v>48</v>
      </c>
      <c r="AJ217" s="1" t="str">
        <f t="shared" si="19"/>
        <v>JHF048</v>
      </c>
    </row>
    <row r="218" spans="31:36">
      <c r="AE218" s="1" t="s">
        <v>128</v>
      </c>
      <c r="AF218" s="1" t="s">
        <v>134</v>
      </c>
      <c r="AG218" s="1" t="s">
        <v>133</v>
      </c>
      <c r="AH218" s="1">
        <v>0</v>
      </c>
      <c r="AI218" s="1">
        <v>52</v>
      </c>
      <c r="AJ218" s="1" t="str">
        <f t="shared" si="19"/>
        <v>JHF052</v>
      </c>
    </row>
    <row r="219" spans="31:36">
      <c r="AE219" s="1" t="s">
        <v>129</v>
      </c>
      <c r="AF219" s="1" t="s">
        <v>134</v>
      </c>
      <c r="AG219" s="1" t="s">
        <v>133</v>
      </c>
      <c r="AH219" s="1">
        <v>0</v>
      </c>
      <c r="AI219" s="1">
        <v>57</v>
      </c>
      <c r="AJ219" s="1" t="str">
        <f t="shared" si="19"/>
        <v>JHF057</v>
      </c>
    </row>
    <row r="220" spans="31:36">
      <c r="AE220" s="1" t="s">
        <v>130</v>
      </c>
      <c r="AF220" s="1" t="s">
        <v>134</v>
      </c>
      <c r="AG220" s="1" t="s">
        <v>133</v>
      </c>
      <c r="AH220" s="1">
        <v>0</v>
      </c>
      <c r="AI220" s="1">
        <v>62</v>
      </c>
      <c r="AJ220" s="1" t="str">
        <f t="shared" si="19"/>
        <v>JHF062</v>
      </c>
    </row>
    <row r="221" spans="31:36">
      <c r="AE221" s="1" t="s">
        <v>131</v>
      </c>
      <c r="AF221" s="1" t="s">
        <v>134</v>
      </c>
      <c r="AG221" s="1" t="s">
        <v>133</v>
      </c>
      <c r="AH221" s="1">
        <v>0</v>
      </c>
      <c r="AI221" s="1">
        <v>70</v>
      </c>
      <c r="AJ221" s="1" t="str">
        <f t="shared" si="19"/>
        <v>JHF070</v>
      </c>
    </row>
  </sheetData>
  <mergeCells count="127">
    <mergeCell ref="C28:E28"/>
    <mergeCell ref="H28:I28"/>
    <mergeCell ref="J28:M28"/>
    <mergeCell ref="S28:T28"/>
    <mergeCell ref="V28:Y28"/>
    <mergeCell ref="C26:E26"/>
    <mergeCell ref="H26:I26"/>
    <mergeCell ref="J26:M26"/>
    <mergeCell ref="S26:T26"/>
    <mergeCell ref="V26:Y26"/>
    <mergeCell ref="C27:E27"/>
    <mergeCell ref="H27:I27"/>
    <mergeCell ref="J27:M27"/>
    <mergeCell ref="S27:T27"/>
    <mergeCell ref="V27:Y27"/>
    <mergeCell ref="C24:E24"/>
    <mergeCell ref="H24:I24"/>
    <mergeCell ref="J24:M24"/>
    <mergeCell ref="S24:T24"/>
    <mergeCell ref="V24:Y24"/>
    <mergeCell ref="C25:E25"/>
    <mergeCell ref="H25:I25"/>
    <mergeCell ref="J25:M25"/>
    <mergeCell ref="S25:T25"/>
    <mergeCell ref="V25:Y25"/>
    <mergeCell ref="C22:E22"/>
    <mergeCell ref="H22:I22"/>
    <mergeCell ref="J22:M22"/>
    <mergeCell ref="S22:T22"/>
    <mergeCell ref="V22:Y22"/>
    <mergeCell ref="C23:E23"/>
    <mergeCell ref="H23:I23"/>
    <mergeCell ref="J23:M23"/>
    <mergeCell ref="S23:T23"/>
    <mergeCell ref="V23:Y23"/>
    <mergeCell ref="C20:E20"/>
    <mergeCell ref="H20:I20"/>
    <mergeCell ref="J20:M20"/>
    <mergeCell ref="S20:T20"/>
    <mergeCell ref="V20:Y20"/>
    <mergeCell ref="C21:E21"/>
    <mergeCell ref="H21:I21"/>
    <mergeCell ref="J21:M21"/>
    <mergeCell ref="S21:T21"/>
    <mergeCell ref="V21:Y21"/>
    <mergeCell ref="C18:E18"/>
    <mergeCell ref="H18:I18"/>
    <mergeCell ref="J18:M18"/>
    <mergeCell ref="S18:T18"/>
    <mergeCell ref="V18:Y18"/>
    <mergeCell ref="C19:E19"/>
    <mergeCell ref="H19:I19"/>
    <mergeCell ref="J19:M19"/>
    <mergeCell ref="S19:T19"/>
    <mergeCell ref="V19:Y19"/>
    <mergeCell ref="C16:E16"/>
    <mergeCell ref="H16:I16"/>
    <mergeCell ref="J16:M16"/>
    <mergeCell ref="S16:T16"/>
    <mergeCell ref="V16:Y16"/>
    <mergeCell ref="C17:E17"/>
    <mergeCell ref="H17:I17"/>
    <mergeCell ref="J17:M17"/>
    <mergeCell ref="S17:T17"/>
    <mergeCell ref="V17:Y17"/>
    <mergeCell ref="C14:E14"/>
    <mergeCell ref="H14:I14"/>
    <mergeCell ref="J14:M14"/>
    <mergeCell ref="S14:T14"/>
    <mergeCell ref="V14:Y14"/>
    <mergeCell ref="C15:E15"/>
    <mergeCell ref="H15:I15"/>
    <mergeCell ref="J15:M15"/>
    <mergeCell ref="S15:T15"/>
    <mergeCell ref="V15:Y15"/>
    <mergeCell ref="C12:E12"/>
    <mergeCell ref="H12:I12"/>
    <mergeCell ref="J12:M12"/>
    <mergeCell ref="S12:T12"/>
    <mergeCell ref="V12:Y12"/>
    <mergeCell ref="C13:E13"/>
    <mergeCell ref="H13:I13"/>
    <mergeCell ref="J13:M13"/>
    <mergeCell ref="S13:T13"/>
    <mergeCell ref="V13:Y13"/>
    <mergeCell ref="C10:E10"/>
    <mergeCell ref="H10:I10"/>
    <mergeCell ref="J10:M10"/>
    <mergeCell ref="S10:T10"/>
    <mergeCell ref="V10:Y10"/>
    <mergeCell ref="C11:E11"/>
    <mergeCell ref="H11:I11"/>
    <mergeCell ref="J11:M11"/>
    <mergeCell ref="S11:T11"/>
    <mergeCell ref="V11:Y11"/>
    <mergeCell ref="C8:E8"/>
    <mergeCell ref="H8:I8"/>
    <mergeCell ref="J8:M8"/>
    <mergeCell ref="S8:T8"/>
    <mergeCell ref="V8:Y8"/>
    <mergeCell ref="C9:E9"/>
    <mergeCell ref="H9:I9"/>
    <mergeCell ref="J9:M9"/>
    <mergeCell ref="S9:T9"/>
    <mergeCell ref="V9:Y9"/>
    <mergeCell ref="B2:W2"/>
    <mergeCell ref="B3:C3"/>
    <mergeCell ref="D3:H3"/>
    <mergeCell ref="J3:S3"/>
    <mergeCell ref="T3:V3"/>
    <mergeCell ref="W3:Y3"/>
    <mergeCell ref="W5:Y5"/>
    <mergeCell ref="C7:F7"/>
    <mergeCell ref="G7:I7"/>
    <mergeCell ref="J7:M7"/>
    <mergeCell ref="S7:U7"/>
    <mergeCell ref="V7:Y7"/>
    <mergeCell ref="B4:C4"/>
    <mergeCell ref="D4:H4"/>
    <mergeCell ref="J4:S4"/>
    <mergeCell ref="T4:V4"/>
    <mergeCell ref="B5:C5"/>
    <mergeCell ref="D5:E5"/>
    <mergeCell ref="F5:I5"/>
    <mergeCell ref="J5:K5"/>
    <mergeCell ref="L5:S5"/>
    <mergeCell ref="T5:V5"/>
  </mergeCells>
  <phoneticPr fontId="1"/>
  <conditionalFormatting sqref="Y4">
    <cfRule type="cellIs" dxfId="0" priority="1" operator="notEqual">
      <formula>$W$4</formula>
    </cfRule>
  </conditionalFormatting>
  <dataValidations count="3">
    <dataValidation type="list" allowBlank="1" showInputMessage="1" showErrorMessage="1" sqref="W3" xr:uid="{32A4104E-A4A1-4ABA-9AB0-B2B5C3947705}">
      <formula1>AL$2:AL$50</formula1>
    </dataValidation>
    <dataValidation allowBlank="1" showInputMessage="1" showErrorMessage="1" promptTitle="郵便番号を入力" prompt="〒123-4567_x000a_を入力するときは，_x000a_1234567_x000a_と半角で入力してください" sqref="E6 D5" xr:uid="{9E4C7B0D-C9AC-4229-94F4-D2C82F28DCD3}"/>
    <dataValidation type="list" allowBlank="1" showInputMessage="1" showErrorMessage="1" sqref="J8:K28" xr:uid="{40F2F0D5-3AAF-4570-B5B1-2CAA057C4724}">
      <formula1>AE$38:AE$105</formula1>
    </dataValidation>
  </dataValidations>
  <pageMargins left="0.23622047244094491" right="0.23622047244094491" top="0.3" bottom="0.33" header="0.31496062992125984" footer="0.31496062992125984"/>
  <pageSetup paperSize="9" scale="98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0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43" sqref="C43"/>
    </sheetView>
  </sheetViews>
  <sheetFormatPr defaultColWidth="9" defaultRowHeight="14.25"/>
  <cols>
    <col min="1" max="2" width="6" style="44" customWidth="1"/>
    <col min="3" max="3" width="10.375" style="44" bestFit="1" customWidth="1"/>
    <col min="4" max="5" width="22.75" style="44" customWidth="1"/>
    <col min="6" max="9" width="8.625" style="44" customWidth="1"/>
    <col min="10" max="10" width="4.75" style="44" customWidth="1"/>
    <col min="11" max="11" width="8.125" style="44" bestFit="1" customWidth="1"/>
    <col min="12" max="12" width="4.75" style="44" customWidth="1"/>
    <col min="13" max="13" width="9.5" style="44" bestFit="1" customWidth="1"/>
    <col min="14" max="14" width="20.75" style="44" bestFit="1" customWidth="1"/>
    <col min="15" max="15" width="33.375" style="44" bestFit="1" customWidth="1"/>
    <col min="16" max="16" width="10.875" style="44" customWidth="1"/>
    <col min="17" max="17" width="25" style="44" customWidth="1"/>
    <col min="18" max="18" width="5.125" style="48" customWidth="1"/>
    <col min="19" max="21" width="5.5" style="44" bestFit="1" customWidth="1"/>
    <col min="22" max="22" width="8.25" style="44" customWidth="1"/>
    <col min="23" max="23" width="2.875" style="44" bestFit="1" customWidth="1"/>
    <col min="24" max="24" width="6.25" style="44" bestFit="1" customWidth="1"/>
    <col min="25" max="25" width="6.875" style="44" customWidth="1"/>
    <col min="26" max="27" width="9" style="44" customWidth="1"/>
    <col min="28" max="31" width="4" style="44" customWidth="1"/>
    <col min="32" max="32" width="5.75" style="44" customWidth="1"/>
    <col min="33" max="34" width="4" style="44" customWidth="1"/>
    <col min="35" max="35" width="14.25" style="44" customWidth="1"/>
    <col min="36" max="39" width="4" style="44" customWidth="1"/>
    <col min="40" max="40" width="9" style="44"/>
    <col min="41" max="43" width="4.75" style="44" customWidth="1"/>
    <col min="44" max="16384" width="9" style="44"/>
  </cols>
  <sheetData>
    <row r="1" spans="1:43" s="38" customFormat="1" ht="30.75" customHeight="1">
      <c r="A1" s="38" t="s">
        <v>145</v>
      </c>
      <c r="B1" s="38" t="s">
        <v>146</v>
      </c>
      <c r="C1" s="38" t="s">
        <v>147</v>
      </c>
      <c r="D1" s="38" t="s">
        <v>148</v>
      </c>
      <c r="E1" s="38" t="s">
        <v>149</v>
      </c>
      <c r="F1" s="38" t="s">
        <v>150</v>
      </c>
      <c r="G1" s="38" t="s">
        <v>151</v>
      </c>
      <c r="H1" s="38" t="s">
        <v>152</v>
      </c>
      <c r="I1" s="38" t="s">
        <v>153</v>
      </c>
      <c r="K1" s="38" t="s">
        <v>154</v>
      </c>
      <c r="M1" s="38" t="s">
        <v>155</v>
      </c>
      <c r="N1" s="38" t="s">
        <v>215</v>
      </c>
      <c r="O1" s="38" t="s">
        <v>216</v>
      </c>
      <c r="P1" s="39" t="s">
        <v>156</v>
      </c>
      <c r="Q1" s="39" t="s">
        <v>157</v>
      </c>
      <c r="R1" s="40" t="s">
        <v>158</v>
      </c>
      <c r="S1" s="38" t="s">
        <v>159</v>
      </c>
      <c r="T1" s="38" t="s">
        <v>160</v>
      </c>
      <c r="U1" s="38" t="s">
        <v>161</v>
      </c>
      <c r="V1" s="41" t="s">
        <v>162</v>
      </c>
      <c r="X1" s="38" t="s">
        <v>163</v>
      </c>
      <c r="Y1" s="39" t="s">
        <v>164</v>
      </c>
      <c r="Z1" s="39" t="s">
        <v>165</v>
      </c>
      <c r="AA1" s="39" t="s">
        <v>166</v>
      </c>
      <c r="AB1" s="38" t="s">
        <v>227</v>
      </c>
      <c r="AC1" s="38" t="s">
        <v>228</v>
      </c>
      <c r="AD1" s="38" t="s">
        <v>229</v>
      </c>
      <c r="AE1" s="38" t="s">
        <v>230</v>
      </c>
      <c r="AF1" s="38" t="s">
        <v>231</v>
      </c>
      <c r="AG1" s="38" t="s">
        <v>244</v>
      </c>
    </row>
    <row r="2" spans="1:43">
      <c r="A2" s="42"/>
      <c r="B2" s="42"/>
      <c r="C2" s="43" t="e">
        <f>AB2*1000000+AC2*100000+AD2*100+AE2</f>
        <v>#VALUE!</v>
      </c>
      <c r="D2" s="42" t="str">
        <f>F2&amp;" "&amp;G2</f>
        <v xml:space="preserve"> </v>
      </c>
      <c r="E2" s="42" t="str">
        <f>H2&amp;" "&amp;I2</f>
        <v xml:space="preserve"> </v>
      </c>
      <c r="F2" s="42" t="str">
        <f>SUBSTITUTE(SUBSTITUTE('参加申込書 ①'!C9,"　","")," ","")</f>
        <v/>
      </c>
      <c r="G2" s="42" t="str">
        <f>SUBSTITUTE(SUBSTITUTE('参加申込書 ①'!F9,"　","")," ","")</f>
        <v/>
      </c>
      <c r="H2" s="42" t="str">
        <f>SUBSTITUTE(SUBSTITUTE('参加申込書 ①'!G9,"　","")," ","")</f>
        <v/>
      </c>
      <c r="I2" s="42" t="str">
        <f>SUBSTITUTE(SUBSTITUTE('参加申込書 ①'!H9,"　","")," ","")</f>
        <v/>
      </c>
      <c r="J2" s="42"/>
      <c r="K2" s="42"/>
      <c r="L2" s="42"/>
      <c r="M2" s="42" t="str">
        <f>'参加申込書 ①'!$W$3</f>
        <v>(選択)</v>
      </c>
      <c r="N2" s="42">
        <f>'参加申込書 ①'!$D$4</f>
        <v>0</v>
      </c>
      <c r="O2" s="42">
        <f>'参加申込書 ①'!$D$3</f>
        <v>0</v>
      </c>
      <c r="P2" s="42">
        <f>'参加申込書 ①'!$J$3</f>
        <v>0</v>
      </c>
      <c r="Q2" s="42"/>
      <c r="R2" s="43" t="s">
        <v>217</v>
      </c>
      <c r="S2" s="42">
        <f>'参加申込書 ①'!P9</f>
        <v>0</v>
      </c>
      <c r="T2" s="42">
        <f>'参加申込書 ①'!N9</f>
        <v>0</v>
      </c>
      <c r="U2" s="42"/>
      <c r="V2" s="42">
        <f>'参加申込書 ①'!Q9</f>
        <v>0</v>
      </c>
      <c r="W2" s="42">
        <f>'参加申込書 ①'!O9</f>
        <v>0</v>
      </c>
      <c r="X2" s="42" t="str">
        <f>S2&amp;"kg"</f>
        <v>0kg</v>
      </c>
      <c r="Y2" s="42"/>
      <c r="Z2" s="42"/>
      <c r="AA2" s="42"/>
      <c r="AB2" s="42" t="str">
        <f t="shared" ref="AB2:AB41" si="0">IF(T2=0,"",VLOOKUP(T2,$AO$2:$AQ$9,2,FALSE))</f>
        <v/>
      </c>
      <c r="AC2" s="42" t="str">
        <f t="shared" ref="AC2:AC41" si="1">IF(W2=0,"",VLOOKUP(W2,$AO$14:$AQ$17,2,FALSE))</f>
        <v/>
      </c>
      <c r="AD2" s="42">
        <f>'参加申込書 ①'!P9</f>
        <v>0</v>
      </c>
      <c r="AE2" s="43" t="s">
        <v>217</v>
      </c>
      <c r="AF2" s="81" t="str">
        <f>IF('参加申込書 ①'!S9=0,"",'参加申込書 ①'!S9)</f>
        <v/>
      </c>
      <c r="AG2" s="42" t="str">
        <f t="shared" ref="AG2:AG41" si="2">IF(T2=0,"",VLOOKUP(T2,$AO$2:$AQ$9,3,FALSE))</f>
        <v/>
      </c>
      <c r="AH2" s="42" t="str">
        <f t="shared" ref="AH2:AH41" si="3">IF(W2=0,"",VLOOKUP(W2,$AO$14:$AQ$17,3,FALSE))</f>
        <v/>
      </c>
      <c r="AI2" s="42" t="str">
        <f>VLOOKUP(V2,'参加申込書 ①'!$AD$38:$AJ$114,2)</f>
        <v>【小５・６女子】</v>
      </c>
      <c r="AJ2" s="42"/>
      <c r="AK2" s="42"/>
      <c r="AL2" s="42"/>
      <c r="AM2" s="42"/>
      <c r="AO2" s="44" t="s">
        <v>399</v>
      </c>
      <c r="AP2" s="44">
        <v>1</v>
      </c>
      <c r="AQ2" s="44" t="s">
        <v>402</v>
      </c>
    </row>
    <row r="3" spans="1:43">
      <c r="A3" s="42"/>
      <c r="B3" s="42"/>
      <c r="C3" s="42" t="e">
        <f t="shared" ref="C3:C21" si="4">AB3*1000000+AC3*100000+AD3*100+AE3</f>
        <v>#VALUE!</v>
      </c>
      <c r="D3" s="42" t="str">
        <f t="shared" ref="D3:D21" si="5">F3&amp;" "&amp;G3</f>
        <v xml:space="preserve"> </v>
      </c>
      <c r="E3" s="42" t="str">
        <f t="shared" ref="E3:E21" si="6">H3&amp;" "&amp;I3</f>
        <v xml:space="preserve"> </v>
      </c>
      <c r="F3" s="42" t="str">
        <f>SUBSTITUTE(SUBSTITUTE('参加申込書 ①'!C10,"　","")," ","")</f>
        <v/>
      </c>
      <c r="G3" s="42" t="str">
        <f>SUBSTITUTE(SUBSTITUTE('参加申込書 ①'!F10,"　","")," ","")</f>
        <v/>
      </c>
      <c r="H3" s="42" t="str">
        <f>SUBSTITUTE(SUBSTITUTE('参加申込書 ①'!G10,"　","")," ","")</f>
        <v/>
      </c>
      <c r="I3" s="42" t="str">
        <f>SUBSTITUTE(SUBSTITUTE('参加申込書 ①'!H10,"　","")," ","")</f>
        <v/>
      </c>
      <c r="J3" s="42"/>
      <c r="K3" s="42"/>
      <c r="L3" s="42"/>
      <c r="M3" s="42" t="str">
        <f>'参加申込書 ①'!$W$3</f>
        <v>(選択)</v>
      </c>
      <c r="N3" s="42">
        <f>'参加申込書 ①'!$D$4</f>
        <v>0</v>
      </c>
      <c r="O3" s="42">
        <f>'参加申込書 ①'!$D$3</f>
        <v>0</v>
      </c>
      <c r="P3" s="42">
        <f>'参加申込書 ①'!$J$3</f>
        <v>0</v>
      </c>
      <c r="Q3" s="42"/>
      <c r="R3" s="43" t="s">
        <v>218</v>
      </c>
      <c r="S3" s="42">
        <f>'参加申込書 ①'!P10</f>
        <v>0</v>
      </c>
      <c r="T3" s="42">
        <f>'参加申込書 ①'!N10</f>
        <v>0</v>
      </c>
      <c r="U3" s="42"/>
      <c r="V3" s="42">
        <f>'参加申込書 ①'!Q10</f>
        <v>0</v>
      </c>
      <c r="W3" s="42">
        <f>'参加申込書 ①'!O10</f>
        <v>0</v>
      </c>
      <c r="X3" s="42" t="str">
        <f t="shared" ref="X3:X21" si="7">S3&amp;"kg"</f>
        <v>0kg</v>
      </c>
      <c r="Y3" s="42"/>
      <c r="Z3" s="42"/>
      <c r="AA3" s="42"/>
      <c r="AB3" s="42" t="str">
        <f t="shared" si="0"/>
        <v/>
      </c>
      <c r="AC3" s="42" t="str">
        <f t="shared" si="1"/>
        <v/>
      </c>
      <c r="AD3" s="42">
        <f>'参加申込書 ①'!P10</f>
        <v>0</v>
      </c>
      <c r="AE3" s="43" t="s">
        <v>245</v>
      </c>
      <c r="AF3" s="81" t="str">
        <f>IF('参加申込書 ①'!S10=0,"",'参加申込書 ①'!S10)</f>
        <v/>
      </c>
      <c r="AG3" s="42" t="str">
        <f t="shared" si="2"/>
        <v/>
      </c>
      <c r="AH3" s="42" t="str">
        <f t="shared" si="3"/>
        <v/>
      </c>
      <c r="AI3" s="42" t="str">
        <f>VLOOKUP(V3,'参加申込書 ①'!$AD$38:$AJ$114,2)</f>
        <v>【小５・６女子】</v>
      </c>
      <c r="AJ3" s="42"/>
      <c r="AK3" s="42"/>
      <c r="AL3" s="42"/>
      <c r="AM3" s="42"/>
      <c r="AO3" s="44" t="s">
        <v>400</v>
      </c>
      <c r="AP3" s="44">
        <v>2</v>
      </c>
      <c r="AQ3" s="44" t="s">
        <v>403</v>
      </c>
    </row>
    <row r="4" spans="1:43">
      <c r="A4" s="42"/>
      <c r="B4" s="42"/>
      <c r="C4" s="42" t="e">
        <f t="shared" si="4"/>
        <v>#VALUE!</v>
      </c>
      <c r="D4" s="42" t="str">
        <f t="shared" si="5"/>
        <v xml:space="preserve"> </v>
      </c>
      <c r="E4" s="42" t="str">
        <f t="shared" si="6"/>
        <v xml:space="preserve"> </v>
      </c>
      <c r="F4" s="42" t="str">
        <f>SUBSTITUTE(SUBSTITUTE('参加申込書 ①'!C11,"　","")," ","")</f>
        <v/>
      </c>
      <c r="G4" s="42" t="str">
        <f>SUBSTITUTE(SUBSTITUTE('参加申込書 ①'!F11,"　","")," ","")</f>
        <v/>
      </c>
      <c r="H4" s="42" t="str">
        <f>SUBSTITUTE(SUBSTITUTE('参加申込書 ①'!G11,"　","")," ","")</f>
        <v/>
      </c>
      <c r="I4" s="42" t="str">
        <f>SUBSTITUTE(SUBSTITUTE('参加申込書 ①'!H11,"　","")," ","")</f>
        <v/>
      </c>
      <c r="J4" s="42"/>
      <c r="K4" s="42"/>
      <c r="L4" s="42"/>
      <c r="M4" s="42" t="str">
        <f>'参加申込書 ①'!$W$3</f>
        <v>(選択)</v>
      </c>
      <c r="N4" s="42">
        <f>'参加申込書 ①'!$D$4</f>
        <v>0</v>
      </c>
      <c r="O4" s="42">
        <f>'参加申込書 ①'!$D$3</f>
        <v>0</v>
      </c>
      <c r="P4" s="42">
        <f>'参加申込書 ①'!$J$3</f>
        <v>0</v>
      </c>
      <c r="Q4" s="42"/>
      <c r="R4" s="43" t="s">
        <v>219</v>
      </c>
      <c r="S4" s="42">
        <f>'参加申込書 ①'!P11</f>
        <v>0</v>
      </c>
      <c r="T4" s="42">
        <f>'参加申込書 ①'!N11</f>
        <v>0</v>
      </c>
      <c r="U4" s="42"/>
      <c r="V4" s="42">
        <f>'参加申込書 ①'!Q11</f>
        <v>0</v>
      </c>
      <c r="W4" s="42">
        <f>'参加申込書 ①'!O11</f>
        <v>0</v>
      </c>
      <c r="X4" s="42" t="str">
        <f t="shared" si="7"/>
        <v>0kg</v>
      </c>
      <c r="Y4" s="42"/>
      <c r="Z4" s="42"/>
      <c r="AA4" s="42"/>
      <c r="AB4" s="42" t="str">
        <f t="shared" si="0"/>
        <v/>
      </c>
      <c r="AC4" s="42" t="str">
        <f t="shared" si="1"/>
        <v/>
      </c>
      <c r="AD4" s="42">
        <f>'参加申込書 ①'!P11</f>
        <v>0</v>
      </c>
      <c r="AE4" s="43" t="s">
        <v>246</v>
      </c>
      <c r="AF4" s="81" t="str">
        <f>IF('参加申込書 ①'!S11=0,"",'参加申込書 ①'!S11)</f>
        <v/>
      </c>
      <c r="AG4" s="42" t="str">
        <f t="shared" si="2"/>
        <v/>
      </c>
      <c r="AH4" s="42" t="str">
        <f t="shared" si="3"/>
        <v/>
      </c>
      <c r="AI4" s="42" t="str">
        <f>VLOOKUP(V4,'参加申込書 ①'!$AD$38:$AJ$114,2)</f>
        <v>【小５・６女子】</v>
      </c>
      <c r="AJ4" s="42"/>
      <c r="AK4" s="42"/>
      <c r="AL4" s="42"/>
      <c r="AM4" s="42"/>
      <c r="AO4" s="44" t="s">
        <v>285</v>
      </c>
      <c r="AP4" s="44">
        <v>3</v>
      </c>
      <c r="AQ4" s="44" t="s">
        <v>329</v>
      </c>
    </row>
    <row r="5" spans="1:43">
      <c r="A5" s="42"/>
      <c r="B5" s="42"/>
      <c r="C5" s="42" t="e">
        <f t="shared" si="4"/>
        <v>#VALUE!</v>
      </c>
      <c r="D5" s="42" t="str">
        <f t="shared" si="5"/>
        <v xml:space="preserve"> </v>
      </c>
      <c r="E5" s="42" t="str">
        <f t="shared" si="6"/>
        <v xml:space="preserve"> </v>
      </c>
      <c r="F5" s="42" t="str">
        <f>SUBSTITUTE(SUBSTITUTE('参加申込書 ①'!C12,"　","")," ","")</f>
        <v/>
      </c>
      <c r="G5" s="42" t="str">
        <f>SUBSTITUTE(SUBSTITUTE('参加申込書 ①'!F12,"　","")," ","")</f>
        <v/>
      </c>
      <c r="H5" s="42" t="str">
        <f>SUBSTITUTE(SUBSTITUTE('参加申込書 ①'!G12,"　","")," ","")</f>
        <v/>
      </c>
      <c r="I5" s="42" t="str">
        <f>SUBSTITUTE(SUBSTITUTE('参加申込書 ①'!H12,"　","")," ","")</f>
        <v/>
      </c>
      <c r="J5" s="42"/>
      <c r="K5" s="42"/>
      <c r="L5" s="42"/>
      <c r="M5" s="42" t="str">
        <f>'参加申込書 ①'!$W$3</f>
        <v>(選択)</v>
      </c>
      <c r="N5" s="42">
        <f>'参加申込書 ①'!$D$4</f>
        <v>0</v>
      </c>
      <c r="O5" s="42">
        <f>'参加申込書 ①'!$D$3</f>
        <v>0</v>
      </c>
      <c r="P5" s="42">
        <f>'参加申込書 ①'!$J$3</f>
        <v>0</v>
      </c>
      <c r="Q5" s="42"/>
      <c r="R5" s="43" t="s">
        <v>220</v>
      </c>
      <c r="S5" s="42">
        <f>'参加申込書 ①'!P12</f>
        <v>0</v>
      </c>
      <c r="T5" s="42">
        <f>'参加申込書 ①'!N12</f>
        <v>0</v>
      </c>
      <c r="U5" s="42"/>
      <c r="V5" s="42">
        <f>'参加申込書 ①'!Q12</f>
        <v>0</v>
      </c>
      <c r="W5" s="42">
        <f>'参加申込書 ①'!O12</f>
        <v>0</v>
      </c>
      <c r="X5" s="42" t="str">
        <f t="shared" si="7"/>
        <v>0kg</v>
      </c>
      <c r="Y5" s="42"/>
      <c r="Z5" s="42"/>
      <c r="AA5" s="42"/>
      <c r="AB5" s="42" t="str">
        <f t="shared" si="0"/>
        <v/>
      </c>
      <c r="AC5" s="42" t="str">
        <f t="shared" si="1"/>
        <v/>
      </c>
      <c r="AD5" s="42">
        <f>'参加申込書 ①'!P12</f>
        <v>0</v>
      </c>
      <c r="AE5" s="43" t="s">
        <v>247</v>
      </c>
      <c r="AF5" s="81" t="str">
        <f>IF('参加申込書 ①'!S12=0,"",'参加申込書 ①'!S12)</f>
        <v/>
      </c>
      <c r="AG5" s="42" t="str">
        <f t="shared" si="2"/>
        <v/>
      </c>
      <c r="AH5" s="42" t="str">
        <f t="shared" si="3"/>
        <v/>
      </c>
      <c r="AI5" s="42" t="str">
        <f>VLOOKUP(V5,'参加申込書 ①'!$AD$38:$AJ$114,2)</f>
        <v>【小５・６女子】</v>
      </c>
      <c r="AJ5" s="42"/>
      <c r="AK5" s="42"/>
      <c r="AL5" s="42"/>
      <c r="AM5" s="42"/>
      <c r="AO5" s="44" t="s">
        <v>21</v>
      </c>
      <c r="AP5" s="44">
        <v>4</v>
      </c>
      <c r="AQ5" s="44" t="s">
        <v>239</v>
      </c>
    </row>
    <row r="6" spans="1:43">
      <c r="A6" s="42"/>
      <c r="B6" s="42"/>
      <c r="C6" s="42" t="e">
        <f t="shared" si="4"/>
        <v>#VALUE!</v>
      </c>
      <c r="D6" s="42" t="str">
        <f t="shared" si="5"/>
        <v xml:space="preserve"> </v>
      </c>
      <c r="E6" s="42" t="str">
        <f t="shared" si="6"/>
        <v xml:space="preserve"> </v>
      </c>
      <c r="F6" s="42" t="str">
        <f>SUBSTITUTE(SUBSTITUTE('参加申込書 ①'!C13,"　","")," ","")</f>
        <v/>
      </c>
      <c r="G6" s="42" t="str">
        <f>SUBSTITUTE(SUBSTITUTE('参加申込書 ①'!F13,"　","")," ","")</f>
        <v/>
      </c>
      <c r="H6" s="42" t="str">
        <f>SUBSTITUTE(SUBSTITUTE('参加申込書 ①'!G13,"　","")," ","")</f>
        <v/>
      </c>
      <c r="I6" s="42" t="str">
        <f>SUBSTITUTE(SUBSTITUTE('参加申込書 ①'!H13,"　","")," ","")</f>
        <v/>
      </c>
      <c r="J6" s="42"/>
      <c r="K6" s="42"/>
      <c r="L6" s="42"/>
      <c r="M6" s="42" t="str">
        <f>'参加申込書 ①'!$W$3</f>
        <v>(選択)</v>
      </c>
      <c r="N6" s="42">
        <f>'参加申込書 ①'!$D$4</f>
        <v>0</v>
      </c>
      <c r="O6" s="42">
        <f>'参加申込書 ①'!$D$3</f>
        <v>0</v>
      </c>
      <c r="P6" s="42">
        <f>'参加申込書 ①'!$J$3</f>
        <v>0</v>
      </c>
      <c r="Q6" s="42"/>
      <c r="R6" s="43" t="s">
        <v>221</v>
      </c>
      <c r="S6" s="42">
        <f>'参加申込書 ①'!P13</f>
        <v>0</v>
      </c>
      <c r="T6" s="42">
        <f>'参加申込書 ①'!N13</f>
        <v>0</v>
      </c>
      <c r="U6" s="42"/>
      <c r="V6" s="42">
        <f>'参加申込書 ①'!Q13</f>
        <v>0</v>
      </c>
      <c r="W6" s="42">
        <f>'参加申込書 ①'!O13</f>
        <v>0</v>
      </c>
      <c r="X6" s="42" t="str">
        <f t="shared" si="7"/>
        <v>0kg</v>
      </c>
      <c r="Y6" s="42"/>
      <c r="Z6" s="42"/>
      <c r="AA6" s="42"/>
      <c r="AB6" s="42" t="str">
        <f t="shared" si="0"/>
        <v/>
      </c>
      <c r="AC6" s="42" t="str">
        <f t="shared" si="1"/>
        <v/>
      </c>
      <c r="AD6" s="42">
        <f>'参加申込書 ①'!P13</f>
        <v>0</v>
      </c>
      <c r="AE6" s="43" t="s">
        <v>248</v>
      </c>
      <c r="AF6" s="81" t="str">
        <f>IF('参加申込書 ①'!S13=0,"",'参加申込書 ①'!S13)</f>
        <v/>
      </c>
      <c r="AG6" s="42" t="str">
        <f t="shared" si="2"/>
        <v/>
      </c>
      <c r="AH6" s="42" t="str">
        <f t="shared" si="3"/>
        <v/>
      </c>
      <c r="AI6" s="42" t="str">
        <f>VLOOKUP(V6,'参加申込書 ①'!$AD$38:$AJ$114,2)</f>
        <v>【小５・６女子】</v>
      </c>
      <c r="AJ6" s="42"/>
      <c r="AK6" s="42"/>
      <c r="AL6" s="42"/>
      <c r="AM6" s="42"/>
      <c r="AO6" s="44" t="s">
        <v>303</v>
      </c>
      <c r="AP6" s="44">
        <v>5</v>
      </c>
      <c r="AQ6" s="44" t="s">
        <v>330</v>
      </c>
    </row>
    <row r="7" spans="1:43">
      <c r="A7" s="42"/>
      <c r="B7" s="42"/>
      <c r="C7" s="42" t="e">
        <f t="shared" si="4"/>
        <v>#VALUE!</v>
      </c>
      <c r="D7" s="42" t="str">
        <f t="shared" si="5"/>
        <v xml:space="preserve"> </v>
      </c>
      <c r="E7" s="42" t="str">
        <f t="shared" si="6"/>
        <v xml:space="preserve"> </v>
      </c>
      <c r="F7" s="42" t="str">
        <f>SUBSTITUTE(SUBSTITUTE('参加申込書 ①'!C14,"　","")," ","")</f>
        <v/>
      </c>
      <c r="G7" s="42" t="str">
        <f>SUBSTITUTE(SUBSTITUTE('参加申込書 ①'!F14,"　","")," ","")</f>
        <v/>
      </c>
      <c r="H7" s="42" t="str">
        <f>SUBSTITUTE(SUBSTITUTE('参加申込書 ①'!G14,"　","")," ","")</f>
        <v/>
      </c>
      <c r="I7" s="42" t="str">
        <f>SUBSTITUTE(SUBSTITUTE('参加申込書 ①'!H14,"　","")," ","")</f>
        <v/>
      </c>
      <c r="J7" s="42"/>
      <c r="K7" s="42"/>
      <c r="L7" s="42"/>
      <c r="M7" s="42" t="str">
        <f>'参加申込書 ①'!$W$3</f>
        <v>(選択)</v>
      </c>
      <c r="N7" s="42">
        <f>'参加申込書 ①'!$D$4</f>
        <v>0</v>
      </c>
      <c r="O7" s="42">
        <f>'参加申込書 ①'!$D$3</f>
        <v>0</v>
      </c>
      <c r="P7" s="42">
        <f>'参加申込書 ①'!$J$3</f>
        <v>0</v>
      </c>
      <c r="Q7" s="42"/>
      <c r="R7" s="43" t="s">
        <v>222</v>
      </c>
      <c r="S7" s="42">
        <f>'参加申込書 ①'!P14</f>
        <v>0</v>
      </c>
      <c r="T7" s="42">
        <f>'参加申込書 ①'!N14</f>
        <v>0</v>
      </c>
      <c r="U7" s="42"/>
      <c r="V7" s="42">
        <f>'参加申込書 ①'!Q14</f>
        <v>0</v>
      </c>
      <c r="W7" s="42">
        <f>'参加申込書 ①'!O14</f>
        <v>0</v>
      </c>
      <c r="X7" s="42" t="str">
        <f t="shared" si="7"/>
        <v>0kg</v>
      </c>
      <c r="Y7" s="42"/>
      <c r="Z7" s="42"/>
      <c r="AA7" s="42"/>
      <c r="AB7" s="42" t="str">
        <f t="shared" si="0"/>
        <v/>
      </c>
      <c r="AC7" s="42" t="str">
        <f t="shared" si="1"/>
        <v/>
      </c>
      <c r="AD7" s="42">
        <f>'参加申込書 ①'!P14</f>
        <v>0</v>
      </c>
      <c r="AE7" s="43" t="s">
        <v>249</v>
      </c>
      <c r="AF7" s="81" t="str">
        <f>IF('参加申込書 ①'!S14=0,"",'参加申込書 ①'!S14)</f>
        <v/>
      </c>
      <c r="AG7" s="42" t="str">
        <f t="shared" si="2"/>
        <v/>
      </c>
      <c r="AH7" s="42" t="str">
        <f t="shared" si="3"/>
        <v/>
      </c>
      <c r="AI7" s="42" t="str">
        <f>VLOOKUP(V7,'参加申込書 ①'!$AD$38:$AJ$114,2)</f>
        <v>【小５・６女子】</v>
      </c>
      <c r="AJ7" s="42"/>
      <c r="AK7" s="42"/>
      <c r="AL7" s="42"/>
      <c r="AM7" s="42"/>
      <c r="AO7" s="44" t="s">
        <v>23</v>
      </c>
      <c r="AP7" s="44">
        <v>6</v>
      </c>
      <c r="AQ7" s="44" t="s">
        <v>240</v>
      </c>
    </row>
    <row r="8" spans="1:43">
      <c r="A8" s="45"/>
      <c r="B8" s="42"/>
      <c r="C8" s="42" t="e">
        <f t="shared" si="4"/>
        <v>#VALUE!</v>
      </c>
      <c r="D8" s="42" t="str">
        <f t="shared" si="5"/>
        <v xml:space="preserve"> </v>
      </c>
      <c r="E8" s="42" t="str">
        <f t="shared" si="6"/>
        <v xml:space="preserve"> </v>
      </c>
      <c r="F8" s="42" t="str">
        <f>SUBSTITUTE(SUBSTITUTE('参加申込書 ①'!C15,"　","")," ","")</f>
        <v/>
      </c>
      <c r="G8" s="42" t="str">
        <f>SUBSTITUTE(SUBSTITUTE('参加申込書 ①'!F15,"　","")," ","")</f>
        <v/>
      </c>
      <c r="H8" s="42" t="str">
        <f>SUBSTITUTE(SUBSTITUTE('参加申込書 ①'!G15,"　","")," ","")</f>
        <v/>
      </c>
      <c r="I8" s="42" t="str">
        <f>SUBSTITUTE(SUBSTITUTE('参加申込書 ①'!H15,"　","")," ","")</f>
        <v/>
      </c>
      <c r="J8" s="46"/>
      <c r="K8" s="46"/>
      <c r="L8" s="46"/>
      <c r="M8" s="42" t="str">
        <f>'参加申込書 ①'!$W$3</f>
        <v>(選択)</v>
      </c>
      <c r="N8" s="42">
        <f>'参加申込書 ①'!$D$4</f>
        <v>0</v>
      </c>
      <c r="O8" s="42">
        <f>'参加申込書 ①'!$D$3</f>
        <v>0</v>
      </c>
      <c r="P8" s="46">
        <f>'参加申込書 ①'!$J$3</f>
        <v>0</v>
      </c>
      <c r="Q8" s="46"/>
      <c r="R8" s="43" t="s">
        <v>223</v>
      </c>
      <c r="S8" s="42">
        <f>'参加申込書 ①'!P15</f>
        <v>0</v>
      </c>
      <c r="T8" s="42">
        <f>'参加申込書 ①'!N15</f>
        <v>0</v>
      </c>
      <c r="U8" s="42"/>
      <c r="V8" s="42">
        <f>'参加申込書 ①'!Q15</f>
        <v>0</v>
      </c>
      <c r="W8" s="42">
        <f>'参加申込書 ①'!O15</f>
        <v>0</v>
      </c>
      <c r="X8" s="42" t="str">
        <f t="shared" si="7"/>
        <v>0kg</v>
      </c>
      <c r="Y8" s="47"/>
      <c r="Z8" s="47"/>
      <c r="AA8" s="47"/>
      <c r="AB8" s="42" t="str">
        <f t="shared" si="0"/>
        <v/>
      </c>
      <c r="AC8" s="42" t="str">
        <f t="shared" si="1"/>
        <v/>
      </c>
      <c r="AD8" s="42">
        <f>'参加申込書 ①'!P15</f>
        <v>0</v>
      </c>
      <c r="AE8" s="43" t="s">
        <v>250</v>
      </c>
      <c r="AF8" s="81" t="str">
        <f>IF('参加申込書 ①'!S15=0,"",'参加申込書 ①'!S15)</f>
        <v/>
      </c>
      <c r="AG8" s="42" t="str">
        <f t="shared" si="2"/>
        <v/>
      </c>
      <c r="AH8" s="42" t="str">
        <f t="shared" si="3"/>
        <v/>
      </c>
      <c r="AI8" s="42" t="str">
        <f>VLOOKUP(V8,'参加申込書 ①'!$AD$38:$AJ$114,2)</f>
        <v>【小５・６女子】</v>
      </c>
      <c r="AJ8" s="42"/>
      <c r="AK8" s="42"/>
      <c r="AL8" s="42"/>
      <c r="AM8" s="42"/>
      <c r="AO8" s="44" t="s">
        <v>134</v>
      </c>
      <c r="AP8" s="44">
        <v>7</v>
      </c>
      <c r="AQ8" s="44" t="s">
        <v>241</v>
      </c>
    </row>
    <row r="9" spans="1:43">
      <c r="A9" s="45"/>
      <c r="B9" s="42"/>
      <c r="C9" s="42" t="e">
        <f t="shared" si="4"/>
        <v>#VALUE!</v>
      </c>
      <c r="D9" s="42" t="str">
        <f t="shared" si="5"/>
        <v xml:space="preserve"> </v>
      </c>
      <c r="E9" s="42" t="str">
        <f t="shared" si="6"/>
        <v xml:space="preserve"> </v>
      </c>
      <c r="F9" s="42" t="str">
        <f>SUBSTITUTE(SUBSTITUTE('参加申込書 ①'!C16,"　","")," ","")</f>
        <v/>
      </c>
      <c r="G9" s="42" t="str">
        <f>SUBSTITUTE(SUBSTITUTE('参加申込書 ①'!F16,"　","")," ","")</f>
        <v/>
      </c>
      <c r="H9" s="42" t="str">
        <f>SUBSTITUTE(SUBSTITUTE('参加申込書 ①'!G16,"　","")," ","")</f>
        <v/>
      </c>
      <c r="I9" s="42" t="str">
        <f>SUBSTITUTE(SUBSTITUTE('参加申込書 ①'!H16,"　","")," ","")</f>
        <v/>
      </c>
      <c r="J9" s="46"/>
      <c r="K9" s="46"/>
      <c r="L9" s="46"/>
      <c r="M9" s="42" t="str">
        <f>'参加申込書 ①'!$W$3</f>
        <v>(選択)</v>
      </c>
      <c r="N9" s="42">
        <f>'参加申込書 ①'!$D$4</f>
        <v>0</v>
      </c>
      <c r="O9" s="42">
        <f>'参加申込書 ①'!$D$3</f>
        <v>0</v>
      </c>
      <c r="P9" s="46">
        <f>'参加申込書 ①'!$J$3</f>
        <v>0</v>
      </c>
      <c r="Q9" s="46"/>
      <c r="R9" s="43" t="s">
        <v>225</v>
      </c>
      <c r="S9" s="42">
        <f>'参加申込書 ①'!P16</f>
        <v>0</v>
      </c>
      <c r="T9" s="42">
        <f>'参加申込書 ①'!N16</f>
        <v>0</v>
      </c>
      <c r="U9" s="42"/>
      <c r="V9" s="42">
        <f>'参加申込書 ①'!Q16</f>
        <v>0</v>
      </c>
      <c r="W9" s="42">
        <f>'参加申込書 ①'!O16</f>
        <v>0</v>
      </c>
      <c r="X9" s="42" t="str">
        <f t="shared" si="7"/>
        <v>0kg</v>
      </c>
      <c r="Y9" s="47"/>
      <c r="Z9" s="47"/>
      <c r="AA9" s="47"/>
      <c r="AB9" s="42" t="str">
        <f t="shared" si="0"/>
        <v/>
      </c>
      <c r="AC9" s="42" t="str">
        <f t="shared" si="1"/>
        <v/>
      </c>
      <c r="AD9" s="42">
        <f>'参加申込書 ①'!P16</f>
        <v>0</v>
      </c>
      <c r="AE9" s="43" t="s">
        <v>251</v>
      </c>
      <c r="AF9" s="81" t="str">
        <f>IF('参加申込書 ①'!S16=0,"",'参加申込書 ①'!S16)</f>
        <v/>
      </c>
      <c r="AG9" s="42" t="str">
        <f t="shared" si="2"/>
        <v/>
      </c>
      <c r="AH9" s="42" t="str">
        <f t="shared" si="3"/>
        <v/>
      </c>
      <c r="AI9" s="42" t="str">
        <f>VLOOKUP(V9,'参加申込書 ①'!$AD$38:$AJ$114,2)</f>
        <v>【小５・６女子】</v>
      </c>
      <c r="AJ9" s="42"/>
      <c r="AK9" s="42"/>
      <c r="AL9" s="42"/>
      <c r="AM9" s="42"/>
    </row>
    <row r="10" spans="1:43">
      <c r="A10" s="45"/>
      <c r="B10" s="42"/>
      <c r="C10" s="42" t="e">
        <f t="shared" si="4"/>
        <v>#VALUE!</v>
      </c>
      <c r="D10" s="42" t="str">
        <f t="shared" si="5"/>
        <v xml:space="preserve"> </v>
      </c>
      <c r="E10" s="42" t="str">
        <f t="shared" si="6"/>
        <v xml:space="preserve"> </v>
      </c>
      <c r="F10" s="42" t="str">
        <f>SUBSTITUTE(SUBSTITUTE('参加申込書 ①'!C17,"　","")," ","")</f>
        <v/>
      </c>
      <c r="G10" s="42" t="str">
        <f>SUBSTITUTE(SUBSTITUTE('参加申込書 ①'!F17,"　","")," ","")</f>
        <v/>
      </c>
      <c r="H10" s="42" t="str">
        <f>SUBSTITUTE(SUBSTITUTE('参加申込書 ①'!G17,"　","")," ","")</f>
        <v/>
      </c>
      <c r="I10" s="42" t="str">
        <f>SUBSTITUTE(SUBSTITUTE('参加申込書 ①'!H17,"　","")," ","")</f>
        <v/>
      </c>
      <c r="J10" s="46"/>
      <c r="K10" s="46"/>
      <c r="L10" s="46"/>
      <c r="M10" s="42" t="str">
        <f>'参加申込書 ①'!$W$3</f>
        <v>(選択)</v>
      </c>
      <c r="N10" s="42">
        <f>'参加申込書 ①'!$D$4</f>
        <v>0</v>
      </c>
      <c r="O10" s="42">
        <f>'参加申込書 ①'!$D$3</f>
        <v>0</v>
      </c>
      <c r="P10" s="46">
        <f>'参加申込書 ①'!$J$3</f>
        <v>0</v>
      </c>
      <c r="Q10" s="46"/>
      <c r="R10" s="43" t="s">
        <v>224</v>
      </c>
      <c r="S10" s="42">
        <f>'参加申込書 ①'!P17</f>
        <v>0</v>
      </c>
      <c r="T10" s="42">
        <f>'参加申込書 ①'!N17</f>
        <v>0</v>
      </c>
      <c r="U10" s="42"/>
      <c r="V10" s="42">
        <f>'参加申込書 ①'!Q17</f>
        <v>0</v>
      </c>
      <c r="W10" s="42">
        <f>'参加申込書 ①'!O17</f>
        <v>0</v>
      </c>
      <c r="X10" s="42" t="str">
        <f t="shared" si="7"/>
        <v>0kg</v>
      </c>
      <c r="Y10" s="47"/>
      <c r="Z10" s="47"/>
      <c r="AA10" s="47"/>
      <c r="AB10" s="42" t="str">
        <f t="shared" si="0"/>
        <v/>
      </c>
      <c r="AC10" s="42" t="str">
        <f t="shared" si="1"/>
        <v/>
      </c>
      <c r="AD10" s="42">
        <f>'参加申込書 ①'!P17</f>
        <v>0</v>
      </c>
      <c r="AE10" s="43" t="s">
        <v>252</v>
      </c>
      <c r="AF10" s="81" t="str">
        <f>IF('参加申込書 ①'!S17=0,"",'参加申込書 ①'!S17)</f>
        <v/>
      </c>
      <c r="AG10" s="42" t="str">
        <f t="shared" si="2"/>
        <v/>
      </c>
      <c r="AH10" s="42" t="str">
        <f t="shared" si="3"/>
        <v/>
      </c>
      <c r="AI10" s="42" t="str">
        <f>VLOOKUP(V10,'参加申込書 ①'!$AD$38:$AJ$114,2)</f>
        <v>【小５・６女子】</v>
      </c>
      <c r="AJ10" s="42"/>
      <c r="AK10" s="42"/>
      <c r="AL10" s="42"/>
      <c r="AM10" s="42"/>
    </row>
    <row r="11" spans="1:43">
      <c r="A11" s="42"/>
      <c r="B11" s="42"/>
      <c r="C11" s="42" t="e">
        <f t="shared" si="4"/>
        <v>#VALUE!</v>
      </c>
      <c r="D11" s="42" t="str">
        <f t="shared" si="5"/>
        <v xml:space="preserve"> </v>
      </c>
      <c r="E11" s="42" t="str">
        <f t="shared" si="6"/>
        <v xml:space="preserve"> </v>
      </c>
      <c r="F11" s="42" t="str">
        <f>SUBSTITUTE(SUBSTITUTE('参加申込書 ①'!C18,"　","")," ","")</f>
        <v/>
      </c>
      <c r="G11" s="42" t="str">
        <f>SUBSTITUTE(SUBSTITUTE('参加申込書 ①'!F18,"　","")," ","")</f>
        <v/>
      </c>
      <c r="H11" s="42" t="str">
        <f>SUBSTITUTE(SUBSTITUTE('参加申込書 ①'!G18,"　","")," ","")</f>
        <v/>
      </c>
      <c r="I11" s="42" t="str">
        <f>SUBSTITUTE(SUBSTITUTE('参加申込書 ①'!H18,"　","")," ","")</f>
        <v/>
      </c>
      <c r="J11" s="42"/>
      <c r="K11" s="42"/>
      <c r="L11" s="42"/>
      <c r="M11" s="42" t="str">
        <f>'参加申込書 ①'!$W$3</f>
        <v>(選択)</v>
      </c>
      <c r="N11" s="42">
        <f>'参加申込書 ①'!$D$4</f>
        <v>0</v>
      </c>
      <c r="O11" s="42">
        <f>'参加申込書 ①'!$D$3</f>
        <v>0</v>
      </c>
      <c r="P11" s="42">
        <f>'参加申込書 ①'!$J$3</f>
        <v>0</v>
      </c>
      <c r="Q11" s="42"/>
      <c r="R11" s="43">
        <v>10</v>
      </c>
      <c r="S11" s="42">
        <f>'参加申込書 ①'!P18</f>
        <v>0</v>
      </c>
      <c r="T11" s="42">
        <f>'参加申込書 ①'!N18</f>
        <v>0</v>
      </c>
      <c r="U11" s="42"/>
      <c r="V11" s="42">
        <f>'参加申込書 ①'!Q18</f>
        <v>0</v>
      </c>
      <c r="W11" s="42">
        <f>'参加申込書 ①'!O18</f>
        <v>0</v>
      </c>
      <c r="X11" s="42" t="str">
        <f t="shared" si="7"/>
        <v>0kg</v>
      </c>
      <c r="Y11" s="42"/>
      <c r="Z11" s="42"/>
      <c r="AA11" s="42"/>
      <c r="AB11" s="42" t="str">
        <f t="shared" si="0"/>
        <v/>
      </c>
      <c r="AC11" s="42" t="str">
        <f t="shared" si="1"/>
        <v/>
      </c>
      <c r="AD11" s="42">
        <f>'参加申込書 ①'!P18</f>
        <v>0</v>
      </c>
      <c r="AE11" s="43" t="s">
        <v>253</v>
      </c>
      <c r="AF11" s="81" t="str">
        <f>IF('参加申込書 ①'!S18=0,"",'参加申込書 ①'!S18)</f>
        <v/>
      </c>
      <c r="AG11" s="42" t="str">
        <f t="shared" si="2"/>
        <v/>
      </c>
      <c r="AH11" s="42" t="str">
        <f t="shared" si="3"/>
        <v/>
      </c>
      <c r="AI11" s="42" t="str">
        <f>VLOOKUP(V11,'参加申込書 ①'!$AD$38:$AJ$114,2)</f>
        <v>【小５・６女子】</v>
      </c>
      <c r="AJ11" s="42"/>
      <c r="AK11" s="42"/>
      <c r="AL11" s="42"/>
      <c r="AM11" s="42"/>
    </row>
    <row r="12" spans="1:43">
      <c r="A12" s="45"/>
      <c r="B12" s="42"/>
      <c r="C12" s="42" t="e">
        <f t="shared" si="4"/>
        <v>#VALUE!</v>
      </c>
      <c r="D12" s="42" t="str">
        <f t="shared" si="5"/>
        <v xml:space="preserve"> </v>
      </c>
      <c r="E12" s="42" t="str">
        <f t="shared" si="6"/>
        <v xml:space="preserve"> </v>
      </c>
      <c r="F12" s="42" t="str">
        <f>SUBSTITUTE(SUBSTITUTE('参加申込書 ①'!C19,"　","")," ","")</f>
        <v/>
      </c>
      <c r="G12" s="42" t="str">
        <f>SUBSTITUTE(SUBSTITUTE('参加申込書 ①'!F19,"　","")," ","")</f>
        <v/>
      </c>
      <c r="H12" s="42" t="str">
        <f>SUBSTITUTE(SUBSTITUTE('参加申込書 ①'!G19,"　","")," ","")</f>
        <v/>
      </c>
      <c r="I12" s="42" t="str">
        <f>SUBSTITUTE(SUBSTITUTE('参加申込書 ①'!H19,"　","")," ","")</f>
        <v/>
      </c>
      <c r="J12" s="46"/>
      <c r="K12" s="46"/>
      <c r="L12" s="46"/>
      <c r="M12" s="42" t="str">
        <f>'参加申込書 ①'!$W$3</f>
        <v>(選択)</v>
      </c>
      <c r="N12" s="42">
        <f>'参加申込書 ①'!$D$4</f>
        <v>0</v>
      </c>
      <c r="O12" s="42">
        <f>'参加申込書 ①'!$D$3</f>
        <v>0</v>
      </c>
      <c r="P12" s="46">
        <f>'参加申込書 ①'!$J$3</f>
        <v>0</v>
      </c>
      <c r="Q12" s="46"/>
      <c r="R12" s="43">
        <v>11</v>
      </c>
      <c r="S12" s="42">
        <f>'参加申込書 ①'!P19</f>
        <v>0</v>
      </c>
      <c r="T12" s="42">
        <f>'参加申込書 ①'!N19</f>
        <v>0</v>
      </c>
      <c r="U12" s="42"/>
      <c r="V12" s="42">
        <f>'参加申込書 ①'!Q19</f>
        <v>0</v>
      </c>
      <c r="W12" s="42">
        <f>'参加申込書 ①'!O19</f>
        <v>0</v>
      </c>
      <c r="X12" s="42" t="str">
        <f t="shared" si="7"/>
        <v>0kg</v>
      </c>
      <c r="Y12" s="47"/>
      <c r="Z12" s="47"/>
      <c r="AA12" s="47"/>
      <c r="AB12" s="42" t="str">
        <f t="shared" si="0"/>
        <v/>
      </c>
      <c r="AC12" s="42" t="str">
        <f t="shared" si="1"/>
        <v/>
      </c>
      <c r="AD12" s="42">
        <f>'参加申込書 ①'!P19</f>
        <v>0</v>
      </c>
      <c r="AE12" s="43" t="s">
        <v>254</v>
      </c>
      <c r="AF12" s="81" t="str">
        <f>IF('参加申込書 ①'!S19=0,"",'参加申込書 ①'!S19)</f>
        <v/>
      </c>
      <c r="AG12" s="42" t="str">
        <f t="shared" si="2"/>
        <v/>
      </c>
      <c r="AH12" s="42" t="str">
        <f t="shared" si="3"/>
        <v/>
      </c>
      <c r="AI12" s="42" t="str">
        <f>VLOOKUP(V12,'参加申込書 ①'!$AD$38:$AJ$114,2)</f>
        <v>【小５・６女子】</v>
      </c>
      <c r="AJ12" s="42"/>
      <c r="AK12" s="42"/>
      <c r="AL12" s="42"/>
      <c r="AM12" s="42"/>
    </row>
    <row r="13" spans="1:43">
      <c r="A13" s="45"/>
      <c r="B13" s="42"/>
      <c r="C13" s="42" t="e">
        <f t="shared" si="4"/>
        <v>#VALUE!</v>
      </c>
      <c r="D13" s="42" t="str">
        <f t="shared" si="5"/>
        <v xml:space="preserve"> </v>
      </c>
      <c r="E13" s="42" t="str">
        <f t="shared" si="6"/>
        <v xml:space="preserve"> </v>
      </c>
      <c r="F13" s="42" t="str">
        <f>SUBSTITUTE(SUBSTITUTE('参加申込書 ①'!C20,"　","")," ","")</f>
        <v/>
      </c>
      <c r="G13" s="42" t="str">
        <f>SUBSTITUTE(SUBSTITUTE('参加申込書 ①'!F20,"　","")," ","")</f>
        <v/>
      </c>
      <c r="H13" s="42" t="str">
        <f>SUBSTITUTE(SUBSTITUTE('参加申込書 ①'!G20,"　","")," ","")</f>
        <v/>
      </c>
      <c r="I13" s="42" t="str">
        <f>SUBSTITUTE(SUBSTITUTE('参加申込書 ①'!H20,"　","")," ","")</f>
        <v/>
      </c>
      <c r="J13" s="46"/>
      <c r="K13" s="46"/>
      <c r="L13" s="46"/>
      <c r="M13" s="42" t="str">
        <f>'参加申込書 ①'!$W$3</f>
        <v>(選択)</v>
      </c>
      <c r="N13" s="42">
        <f>'参加申込書 ①'!$D$4</f>
        <v>0</v>
      </c>
      <c r="O13" s="42">
        <f>'参加申込書 ①'!$D$3</f>
        <v>0</v>
      </c>
      <c r="P13" s="46">
        <f>'参加申込書 ①'!$J$3</f>
        <v>0</v>
      </c>
      <c r="Q13" s="46"/>
      <c r="R13" s="43">
        <v>12</v>
      </c>
      <c r="S13" s="42">
        <f>'参加申込書 ①'!P20</f>
        <v>0</v>
      </c>
      <c r="T13" s="42">
        <f>'参加申込書 ①'!N20</f>
        <v>0</v>
      </c>
      <c r="U13" s="42"/>
      <c r="V13" s="42">
        <f>'参加申込書 ①'!Q20</f>
        <v>0</v>
      </c>
      <c r="W13" s="42">
        <f>'参加申込書 ①'!O20</f>
        <v>0</v>
      </c>
      <c r="X13" s="42" t="str">
        <f t="shared" si="7"/>
        <v>0kg</v>
      </c>
      <c r="Y13" s="47"/>
      <c r="Z13" s="47"/>
      <c r="AA13" s="47"/>
      <c r="AB13" s="42" t="str">
        <f t="shared" si="0"/>
        <v/>
      </c>
      <c r="AC13" s="42" t="str">
        <f t="shared" si="1"/>
        <v/>
      </c>
      <c r="AD13" s="42">
        <f>'参加申込書 ①'!P20</f>
        <v>0</v>
      </c>
      <c r="AE13" s="43" t="s">
        <v>255</v>
      </c>
      <c r="AF13" s="81" t="str">
        <f>IF('参加申込書 ①'!S20=0,"",'参加申込書 ①'!S20)</f>
        <v/>
      </c>
      <c r="AG13" s="42" t="str">
        <f t="shared" si="2"/>
        <v/>
      </c>
      <c r="AH13" s="42" t="str">
        <f t="shared" si="3"/>
        <v/>
      </c>
      <c r="AI13" s="42" t="str">
        <f>VLOOKUP(V13,'参加申込書 ①'!$AD$38:$AJ$114,2)</f>
        <v>【小５・６女子】</v>
      </c>
      <c r="AJ13" s="42"/>
      <c r="AK13" s="42"/>
      <c r="AL13" s="42"/>
      <c r="AM13" s="42"/>
    </row>
    <row r="14" spans="1:43">
      <c r="A14" s="42"/>
      <c r="B14" s="42"/>
      <c r="C14" s="42" t="e">
        <f t="shared" si="4"/>
        <v>#VALUE!</v>
      </c>
      <c r="D14" s="42" t="str">
        <f t="shared" si="5"/>
        <v xml:space="preserve"> </v>
      </c>
      <c r="E14" s="42" t="str">
        <f t="shared" si="6"/>
        <v xml:space="preserve"> </v>
      </c>
      <c r="F14" s="42" t="str">
        <f>SUBSTITUTE(SUBSTITUTE('参加申込書 ①'!C21,"　","")," ","")</f>
        <v/>
      </c>
      <c r="G14" s="42" t="str">
        <f>SUBSTITUTE(SUBSTITUTE('参加申込書 ①'!F21,"　","")," ","")</f>
        <v/>
      </c>
      <c r="H14" s="42" t="str">
        <f>SUBSTITUTE(SUBSTITUTE('参加申込書 ①'!G21,"　","")," ","")</f>
        <v/>
      </c>
      <c r="I14" s="42" t="str">
        <f>SUBSTITUTE(SUBSTITUTE('参加申込書 ①'!H21,"　","")," ","")</f>
        <v/>
      </c>
      <c r="J14" s="42"/>
      <c r="K14" s="42"/>
      <c r="L14" s="42"/>
      <c r="M14" s="42" t="str">
        <f>'参加申込書 ①'!$W$3</f>
        <v>(選択)</v>
      </c>
      <c r="N14" s="42">
        <f>'参加申込書 ①'!$D$4</f>
        <v>0</v>
      </c>
      <c r="O14" s="42">
        <f>'参加申込書 ①'!$D$3</f>
        <v>0</v>
      </c>
      <c r="P14" s="42">
        <f>'参加申込書 ①'!$J$3</f>
        <v>0</v>
      </c>
      <c r="Q14" s="42"/>
      <c r="R14" s="43">
        <v>13</v>
      </c>
      <c r="S14" s="42">
        <f>'参加申込書 ①'!P21</f>
        <v>0</v>
      </c>
      <c r="T14" s="42">
        <f>'参加申込書 ①'!N21</f>
        <v>0</v>
      </c>
      <c r="U14" s="42"/>
      <c r="V14" s="42">
        <f>'参加申込書 ①'!Q21</f>
        <v>0</v>
      </c>
      <c r="W14" s="42">
        <f>'参加申込書 ①'!O21</f>
        <v>0</v>
      </c>
      <c r="X14" s="42" t="str">
        <f t="shared" si="7"/>
        <v>0kg</v>
      </c>
      <c r="Y14" s="42"/>
      <c r="Z14" s="42"/>
      <c r="AA14" s="42"/>
      <c r="AB14" s="42" t="str">
        <f t="shared" si="0"/>
        <v/>
      </c>
      <c r="AC14" s="42" t="str">
        <f t="shared" si="1"/>
        <v/>
      </c>
      <c r="AD14" s="42">
        <f>'参加申込書 ①'!P21</f>
        <v>0</v>
      </c>
      <c r="AE14" s="43" t="s">
        <v>256</v>
      </c>
      <c r="AF14" s="81" t="str">
        <f>IF('参加申込書 ①'!S21=0,"",'参加申込書 ①'!S21)</f>
        <v/>
      </c>
      <c r="AG14" s="42" t="str">
        <f t="shared" si="2"/>
        <v/>
      </c>
      <c r="AH14" s="42" t="str">
        <f t="shared" si="3"/>
        <v/>
      </c>
      <c r="AI14" s="42" t="str">
        <f>VLOOKUP(V14,'参加申込書 ①'!$AD$38:$AJ$114,2)</f>
        <v>【小５・６女子】</v>
      </c>
      <c r="AJ14" s="42"/>
      <c r="AK14" s="42"/>
      <c r="AL14" s="42"/>
      <c r="AM14" s="42"/>
      <c r="AO14" s="44" t="s">
        <v>226</v>
      </c>
      <c r="AP14" s="44">
        <v>1</v>
      </c>
      <c r="AQ14" s="44" t="s">
        <v>242</v>
      </c>
    </row>
    <row r="15" spans="1:43">
      <c r="A15" s="42"/>
      <c r="B15" s="42"/>
      <c r="C15" s="42" t="e">
        <f t="shared" si="4"/>
        <v>#VALUE!</v>
      </c>
      <c r="D15" s="42" t="str">
        <f t="shared" si="5"/>
        <v xml:space="preserve"> </v>
      </c>
      <c r="E15" s="42" t="str">
        <f t="shared" si="6"/>
        <v xml:space="preserve"> </v>
      </c>
      <c r="F15" s="42" t="str">
        <f>SUBSTITUTE(SUBSTITUTE('参加申込書 ①'!C22,"　","")," ","")</f>
        <v/>
      </c>
      <c r="G15" s="42" t="str">
        <f>SUBSTITUTE(SUBSTITUTE('参加申込書 ①'!F22,"　","")," ","")</f>
        <v/>
      </c>
      <c r="H15" s="42" t="str">
        <f>SUBSTITUTE(SUBSTITUTE('参加申込書 ①'!G22,"　","")," ","")</f>
        <v/>
      </c>
      <c r="I15" s="42" t="str">
        <f>SUBSTITUTE(SUBSTITUTE('参加申込書 ①'!H22,"　","")," ","")</f>
        <v/>
      </c>
      <c r="J15" s="42"/>
      <c r="K15" s="42"/>
      <c r="L15" s="42"/>
      <c r="M15" s="42" t="str">
        <f>'参加申込書 ①'!$W$3</f>
        <v>(選択)</v>
      </c>
      <c r="N15" s="42">
        <f>'参加申込書 ①'!$D$4</f>
        <v>0</v>
      </c>
      <c r="O15" s="42">
        <f>'参加申込書 ①'!$D$3</f>
        <v>0</v>
      </c>
      <c r="P15" s="42">
        <f>'参加申込書 ①'!$J$3</f>
        <v>0</v>
      </c>
      <c r="Q15" s="42"/>
      <c r="R15" s="43">
        <v>14</v>
      </c>
      <c r="S15" s="42">
        <f>'参加申込書 ①'!P22</f>
        <v>0</v>
      </c>
      <c r="T15" s="42">
        <f>'参加申込書 ①'!N22</f>
        <v>0</v>
      </c>
      <c r="U15" s="42"/>
      <c r="V15" s="42">
        <f>'参加申込書 ①'!Q22</f>
        <v>0</v>
      </c>
      <c r="W15" s="42">
        <f>'参加申込書 ①'!O22</f>
        <v>0</v>
      </c>
      <c r="X15" s="42" t="str">
        <f t="shared" si="7"/>
        <v>0kg</v>
      </c>
      <c r="Y15" s="42"/>
      <c r="Z15" s="42"/>
      <c r="AA15" s="42"/>
      <c r="AB15" s="42" t="str">
        <f t="shared" si="0"/>
        <v/>
      </c>
      <c r="AC15" s="42" t="str">
        <f t="shared" si="1"/>
        <v/>
      </c>
      <c r="AD15" s="42">
        <f>'参加申込書 ①'!P22</f>
        <v>0</v>
      </c>
      <c r="AE15" s="43" t="s">
        <v>257</v>
      </c>
      <c r="AF15" s="81" t="str">
        <f>IF('参加申込書 ①'!S22=0,"",'参加申込書 ①'!S22)</f>
        <v/>
      </c>
      <c r="AG15" s="42" t="str">
        <f t="shared" si="2"/>
        <v/>
      </c>
      <c r="AH15" s="42" t="str">
        <f t="shared" si="3"/>
        <v/>
      </c>
      <c r="AI15" s="42" t="str">
        <f>VLOOKUP(V15,'参加申込書 ①'!$AD$38:$AJ$114,2)</f>
        <v>【小５・６女子】</v>
      </c>
      <c r="AJ15" s="42"/>
      <c r="AK15" s="42"/>
      <c r="AL15" s="42"/>
      <c r="AM15" s="42"/>
      <c r="AO15" s="44" t="s">
        <v>133</v>
      </c>
      <c r="AP15" s="44">
        <v>2</v>
      </c>
      <c r="AQ15" s="44" t="s">
        <v>243</v>
      </c>
    </row>
    <row r="16" spans="1:43">
      <c r="A16" s="42"/>
      <c r="B16" s="42"/>
      <c r="C16" s="42" t="e">
        <f t="shared" si="4"/>
        <v>#VALUE!</v>
      </c>
      <c r="D16" s="42" t="str">
        <f t="shared" si="5"/>
        <v xml:space="preserve"> </v>
      </c>
      <c r="E16" s="42" t="str">
        <f t="shared" si="6"/>
        <v xml:space="preserve"> </v>
      </c>
      <c r="F16" s="42" t="str">
        <f>SUBSTITUTE(SUBSTITUTE('参加申込書 ①'!C23,"　","")," ","")</f>
        <v/>
      </c>
      <c r="G16" s="42" t="str">
        <f>SUBSTITUTE(SUBSTITUTE('参加申込書 ①'!F23,"　","")," ","")</f>
        <v/>
      </c>
      <c r="H16" s="42" t="str">
        <f>SUBSTITUTE(SUBSTITUTE('参加申込書 ①'!G23,"　","")," ","")</f>
        <v/>
      </c>
      <c r="I16" s="42" t="str">
        <f>SUBSTITUTE(SUBSTITUTE('参加申込書 ①'!H23,"　","")," ","")</f>
        <v/>
      </c>
      <c r="J16" s="42"/>
      <c r="K16" s="42"/>
      <c r="L16" s="42"/>
      <c r="M16" s="42" t="str">
        <f>'参加申込書 ①'!$W$3</f>
        <v>(選択)</v>
      </c>
      <c r="N16" s="42">
        <f>'参加申込書 ①'!$D$4</f>
        <v>0</v>
      </c>
      <c r="O16" s="42">
        <f>'参加申込書 ①'!$D$3</f>
        <v>0</v>
      </c>
      <c r="P16" s="42">
        <f>'参加申込書 ①'!$J$3</f>
        <v>0</v>
      </c>
      <c r="Q16" s="42"/>
      <c r="R16" s="43">
        <v>15</v>
      </c>
      <c r="S16" s="42">
        <f>'参加申込書 ①'!P23</f>
        <v>0</v>
      </c>
      <c r="T16" s="42">
        <f>'参加申込書 ①'!N23</f>
        <v>0</v>
      </c>
      <c r="U16" s="42"/>
      <c r="V16" s="42">
        <f>'参加申込書 ①'!Q23</f>
        <v>0</v>
      </c>
      <c r="W16" s="42">
        <f>'参加申込書 ①'!O23</f>
        <v>0</v>
      </c>
      <c r="X16" s="42" t="str">
        <f t="shared" si="7"/>
        <v>0kg</v>
      </c>
      <c r="Y16" s="42"/>
      <c r="Z16" s="42"/>
      <c r="AA16" s="42"/>
      <c r="AB16" s="42" t="str">
        <f t="shared" si="0"/>
        <v/>
      </c>
      <c r="AC16" s="42" t="str">
        <f t="shared" si="1"/>
        <v/>
      </c>
      <c r="AD16" s="42">
        <f>'参加申込書 ①'!P23</f>
        <v>0</v>
      </c>
      <c r="AE16" s="43" t="s">
        <v>258</v>
      </c>
      <c r="AF16" s="81" t="str">
        <f>IF('参加申込書 ①'!S23=0,"",'参加申込書 ①'!S23)</f>
        <v/>
      </c>
      <c r="AG16" s="42" t="str">
        <f t="shared" si="2"/>
        <v/>
      </c>
      <c r="AH16" s="42" t="str">
        <f t="shared" si="3"/>
        <v/>
      </c>
      <c r="AI16" s="42" t="str">
        <f>VLOOKUP(V16,'参加申込書 ①'!$AD$38:$AJ$114,2)</f>
        <v>【小５・６女子】</v>
      </c>
      <c r="AJ16" s="42"/>
      <c r="AK16" s="42"/>
      <c r="AL16" s="42"/>
      <c r="AM16" s="42"/>
      <c r="AO16" s="44" t="s">
        <v>395</v>
      </c>
      <c r="AP16" s="44">
        <v>3</v>
      </c>
      <c r="AQ16" s="110" t="s">
        <v>405</v>
      </c>
    </row>
    <row r="17" spans="1:43">
      <c r="A17" s="42"/>
      <c r="B17" s="42"/>
      <c r="C17" s="42" t="e">
        <f t="shared" si="4"/>
        <v>#VALUE!</v>
      </c>
      <c r="D17" s="42" t="str">
        <f t="shared" si="5"/>
        <v xml:space="preserve"> </v>
      </c>
      <c r="E17" s="42" t="str">
        <f t="shared" si="6"/>
        <v xml:space="preserve"> </v>
      </c>
      <c r="F17" s="42" t="str">
        <f>SUBSTITUTE(SUBSTITUTE('参加申込書 ①'!C24,"　","")," ","")</f>
        <v/>
      </c>
      <c r="G17" s="42" t="str">
        <f>SUBSTITUTE(SUBSTITUTE('参加申込書 ①'!F24,"　","")," ","")</f>
        <v/>
      </c>
      <c r="H17" s="42" t="str">
        <f>SUBSTITUTE(SUBSTITUTE('参加申込書 ①'!G24,"　","")," ","")</f>
        <v/>
      </c>
      <c r="I17" s="42" t="str">
        <f>SUBSTITUTE(SUBSTITUTE('参加申込書 ①'!H24,"　","")," ","")</f>
        <v/>
      </c>
      <c r="J17" s="42"/>
      <c r="K17" s="42"/>
      <c r="L17" s="42"/>
      <c r="M17" s="42" t="str">
        <f>'参加申込書 ①'!$W$3</f>
        <v>(選択)</v>
      </c>
      <c r="N17" s="42">
        <f>'参加申込書 ①'!$D$4</f>
        <v>0</v>
      </c>
      <c r="O17" s="42">
        <f>'参加申込書 ①'!$D$3</f>
        <v>0</v>
      </c>
      <c r="P17" s="42">
        <f>'参加申込書 ①'!$J$3</f>
        <v>0</v>
      </c>
      <c r="Q17" s="42"/>
      <c r="R17" s="43">
        <v>16</v>
      </c>
      <c r="S17" s="42">
        <f>'参加申込書 ①'!P24</f>
        <v>0</v>
      </c>
      <c r="T17" s="42">
        <f>'参加申込書 ①'!N24</f>
        <v>0</v>
      </c>
      <c r="U17" s="42"/>
      <c r="V17" s="42">
        <f>'参加申込書 ①'!Q24</f>
        <v>0</v>
      </c>
      <c r="W17" s="42">
        <f>'参加申込書 ①'!O24</f>
        <v>0</v>
      </c>
      <c r="X17" s="42" t="str">
        <f t="shared" si="7"/>
        <v>0kg</v>
      </c>
      <c r="Y17" s="42"/>
      <c r="Z17" s="42"/>
      <c r="AA17" s="42"/>
      <c r="AB17" s="42" t="str">
        <f t="shared" si="0"/>
        <v/>
      </c>
      <c r="AC17" s="42" t="str">
        <f t="shared" si="1"/>
        <v/>
      </c>
      <c r="AD17" s="42">
        <f>'参加申込書 ①'!P24</f>
        <v>0</v>
      </c>
      <c r="AE17" s="43" t="s">
        <v>259</v>
      </c>
      <c r="AF17" s="81" t="str">
        <f>IF('参加申込書 ①'!S24=0,"",'参加申込書 ①'!S24)</f>
        <v/>
      </c>
      <c r="AG17" s="42" t="str">
        <f t="shared" si="2"/>
        <v/>
      </c>
      <c r="AH17" s="42" t="str">
        <f t="shared" si="3"/>
        <v/>
      </c>
      <c r="AI17" s="42" t="str">
        <f>VLOOKUP(V17,'参加申込書 ①'!$AD$38:$AJ$114,2)</f>
        <v>【小５・６女子】</v>
      </c>
      <c r="AJ17" s="42"/>
      <c r="AK17" s="42"/>
      <c r="AL17" s="42"/>
      <c r="AM17" s="42"/>
    </row>
    <row r="18" spans="1:43">
      <c r="A18" s="42"/>
      <c r="B18" s="42"/>
      <c r="C18" s="42" t="e">
        <f t="shared" si="4"/>
        <v>#VALUE!</v>
      </c>
      <c r="D18" s="42" t="str">
        <f t="shared" si="5"/>
        <v xml:space="preserve"> </v>
      </c>
      <c r="E18" s="42" t="str">
        <f t="shared" si="6"/>
        <v xml:space="preserve"> </v>
      </c>
      <c r="F18" s="42" t="str">
        <f>SUBSTITUTE(SUBSTITUTE('参加申込書 ①'!C25,"　","")," ","")</f>
        <v/>
      </c>
      <c r="G18" s="42" t="str">
        <f>SUBSTITUTE(SUBSTITUTE('参加申込書 ①'!F25,"　","")," ","")</f>
        <v/>
      </c>
      <c r="H18" s="42" t="str">
        <f>SUBSTITUTE(SUBSTITUTE('参加申込書 ①'!G25,"　","")," ","")</f>
        <v/>
      </c>
      <c r="I18" s="42" t="str">
        <f>SUBSTITUTE(SUBSTITUTE('参加申込書 ①'!H25,"　","")," ","")</f>
        <v/>
      </c>
      <c r="J18" s="42"/>
      <c r="K18" s="42"/>
      <c r="L18" s="42"/>
      <c r="M18" s="42" t="str">
        <f>'参加申込書 ①'!$W$3</f>
        <v>(選択)</v>
      </c>
      <c r="N18" s="42">
        <f>'参加申込書 ①'!$D$4</f>
        <v>0</v>
      </c>
      <c r="O18" s="42">
        <f>'参加申込書 ①'!$D$3</f>
        <v>0</v>
      </c>
      <c r="P18" s="42">
        <f>'参加申込書 ①'!$J$3</f>
        <v>0</v>
      </c>
      <c r="Q18" s="42"/>
      <c r="R18" s="43">
        <v>17</v>
      </c>
      <c r="S18" s="42">
        <f>'参加申込書 ①'!P25</f>
        <v>0</v>
      </c>
      <c r="T18" s="42">
        <f>'参加申込書 ①'!N25</f>
        <v>0</v>
      </c>
      <c r="U18" s="42"/>
      <c r="V18" s="42">
        <f>'参加申込書 ①'!Q25</f>
        <v>0</v>
      </c>
      <c r="W18" s="42">
        <f>'参加申込書 ①'!O25</f>
        <v>0</v>
      </c>
      <c r="X18" s="42" t="str">
        <f t="shared" si="7"/>
        <v>0kg</v>
      </c>
      <c r="Y18" s="42"/>
      <c r="Z18" s="42"/>
      <c r="AA18" s="42"/>
      <c r="AB18" s="42" t="str">
        <f t="shared" si="0"/>
        <v/>
      </c>
      <c r="AC18" s="42" t="str">
        <f t="shared" si="1"/>
        <v/>
      </c>
      <c r="AD18" s="42">
        <f>'参加申込書 ①'!P25</f>
        <v>0</v>
      </c>
      <c r="AE18" s="43" t="s">
        <v>260</v>
      </c>
      <c r="AF18" s="81" t="str">
        <f>IF('参加申込書 ①'!S25=0,"",'参加申込書 ①'!S25)</f>
        <v/>
      </c>
      <c r="AG18" s="42" t="str">
        <f t="shared" si="2"/>
        <v/>
      </c>
      <c r="AH18" s="42" t="str">
        <f t="shared" si="3"/>
        <v/>
      </c>
      <c r="AI18" s="42" t="str">
        <f>VLOOKUP(V18,'参加申込書 ①'!$AD$38:$AJ$114,2)</f>
        <v>【小５・６女子】</v>
      </c>
      <c r="AJ18" s="42"/>
      <c r="AK18" s="42"/>
      <c r="AL18" s="42"/>
      <c r="AM18" s="42"/>
    </row>
    <row r="19" spans="1:43">
      <c r="A19" s="45"/>
      <c r="B19" s="42"/>
      <c r="C19" s="42" t="e">
        <f t="shared" si="4"/>
        <v>#VALUE!</v>
      </c>
      <c r="D19" s="42" t="str">
        <f t="shared" si="5"/>
        <v xml:space="preserve"> </v>
      </c>
      <c r="E19" s="42" t="str">
        <f t="shared" si="6"/>
        <v xml:space="preserve"> </v>
      </c>
      <c r="F19" s="42" t="str">
        <f>SUBSTITUTE(SUBSTITUTE('参加申込書 ①'!C26,"　","")," ","")</f>
        <v/>
      </c>
      <c r="G19" s="42" t="str">
        <f>SUBSTITUTE(SUBSTITUTE('参加申込書 ①'!F26,"　","")," ","")</f>
        <v/>
      </c>
      <c r="H19" s="42" t="str">
        <f>SUBSTITUTE(SUBSTITUTE('参加申込書 ①'!G26,"　","")," ","")</f>
        <v/>
      </c>
      <c r="I19" s="42" t="str">
        <f>SUBSTITUTE(SUBSTITUTE('参加申込書 ①'!H26,"　","")," ","")</f>
        <v/>
      </c>
      <c r="J19" s="46"/>
      <c r="K19" s="46"/>
      <c r="L19" s="46"/>
      <c r="M19" s="42" t="str">
        <f>'参加申込書 ①'!$W$3</f>
        <v>(選択)</v>
      </c>
      <c r="N19" s="42">
        <f>'参加申込書 ①'!$D$4</f>
        <v>0</v>
      </c>
      <c r="O19" s="42">
        <f>'参加申込書 ①'!$D$3</f>
        <v>0</v>
      </c>
      <c r="P19" s="46">
        <f>'参加申込書 ①'!$J$3</f>
        <v>0</v>
      </c>
      <c r="Q19" s="46"/>
      <c r="R19" s="43">
        <v>18</v>
      </c>
      <c r="S19" s="42">
        <f>'参加申込書 ①'!P26</f>
        <v>0</v>
      </c>
      <c r="T19" s="42">
        <f>'参加申込書 ①'!N26</f>
        <v>0</v>
      </c>
      <c r="U19" s="42"/>
      <c r="V19" s="42">
        <f>'参加申込書 ①'!Q26</f>
        <v>0</v>
      </c>
      <c r="W19" s="42">
        <f>'参加申込書 ①'!O26</f>
        <v>0</v>
      </c>
      <c r="X19" s="42" t="str">
        <f t="shared" si="7"/>
        <v>0kg</v>
      </c>
      <c r="Y19" s="47"/>
      <c r="Z19" s="47"/>
      <c r="AA19" s="47"/>
      <c r="AB19" s="42" t="str">
        <f t="shared" si="0"/>
        <v/>
      </c>
      <c r="AC19" s="42" t="str">
        <f t="shared" si="1"/>
        <v/>
      </c>
      <c r="AD19" s="42">
        <f>'参加申込書 ①'!P26</f>
        <v>0</v>
      </c>
      <c r="AE19" s="43" t="s">
        <v>261</v>
      </c>
      <c r="AF19" s="81" t="str">
        <f>IF('参加申込書 ①'!S26=0,"",'参加申込書 ①'!S26)</f>
        <v/>
      </c>
      <c r="AG19" s="42" t="str">
        <f t="shared" si="2"/>
        <v/>
      </c>
      <c r="AH19" s="42" t="str">
        <f t="shared" si="3"/>
        <v/>
      </c>
      <c r="AI19" s="42" t="str">
        <f>VLOOKUP(V19,'参加申込書 ①'!$AD$38:$AJ$114,2)</f>
        <v>【小５・６女子】</v>
      </c>
      <c r="AJ19" s="42"/>
      <c r="AK19" s="42"/>
      <c r="AL19" s="42"/>
      <c r="AM19" s="42"/>
    </row>
    <row r="20" spans="1:43">
      <c r="A20" s="42"/>
      <c r="B20" s="42"/>
      <c r="C20" s="42" t="e">
        <f t="shared" si="4"/>
        <v>#VALUE!</v>
      </c>
      <c r="D20" s="42" t="str">
        <f t="shared" si="5"/>
        <v xml:space="preserve"> </v>
      </c>
      <c r="E20" s="42" t="str">
        <f t="shared" si="6"/>
        <v xml:space="preserve"> </v>
      </c>
      <c r="F20" s="42" t="str">
        <f>SUBSTITUTE(SUBSTITUTE('参加申込書 ①'!C27,"　","")," ","")</f>
        <v/>
      </c>
      <c r="G20" s="42" t="str">
        <f>SUBSTITUTE(SUBSTITUTE('参加申込書 ①'!F27,"　","")," ","")</f>
        <v/>
      </c>
      <c r="H20" s="42" t="str">
        <f>SUBSTITUTE(SUBSTITUTE('参加申込書 ①'!G27,"　","")," ","")</f>
        <v/>
      </c>
      <c r="I20" s="42" t="str">
        <f>SUBSTITUTE(SUBSTITUTE('参加申込書 ①'!H27,"　","")," ","")</f>
        <v/>
      </c>
      <c r="J20" s="42"/>
      <c r="K20" s="42"/>
      <c r="L20" s="42"/>
      <c r="M20" s="42" t="str">
        <f>'参加申込書 ①'!$W$3</f>
        <v>(選択)</v>
      </c>
      <c r="N20" s="42">
        <f>'参加申込書 ①'!$D$4</f>
        <v>0</v>
      </c>
      <c r="O20" s="42">
        <f>'参加申込書 ①'!$D$3</f>
        <v>0</v>
      </c>
      <c r="P20" s="42">
        <f>'参加申込書 ①'!$J$3</f>
        <v>0</v>
      </c>
      <c r="Q20" s="42"/>
      <c r="R20" s="43">
        <v>19</v>
      </c>
      <c r="S20" s="42">
        <f>'参加申込書 ①'!P27</f>
        <v>0</v>
      </c>
      <c r="T20" s="42">
        <f>'参加申込書 ①'!N27</f>
        <v>0</v>
      </c>
      <c r="U20" s="42"/>
      <c r="V20" s="42">
        <f>'参加申込書 ①'!Q27</f>
        <v>0</v>
      </c>
      <c r="W20" s="42">
        <f>'参加申込書 ①'!O27</f>
        <v>0</v>
      </c>
      <c r="X20" s="42" t="str">
        <f t="shared" si="7"/>
        <v>0kg</v>
      </c>
      <c r="Y20" s="42"/>
      <c r="Z20" s="42"/>
      <c r="AA20" s="42"/>
      <c r="AB20" s="42" t="str">
        <f t="shared" si="0"/>
        <v/>
      </c>
      <c r="AC20" s="42" t="str">
        <f t="shared" si="1"/>
        <v/>
      </c>
      <c r="AD20" s="42">
        <f>'参加申込書 ①'!P27</f>
        <v>0</v>
      </c>
      <c r="AE20" s="43" t="s">
        <v>262</v>
      </c>
      <c r="AF20" s="81" t="str">
        <f>IF('参加申込書 ①'!S27=0,"",'参加申込書 ①'!S27)</f>
        <v/>
      </c>
      <c r="AG20" s="42" t="str">
        <f t="shared" si="2"/>
        <v/>
      </c>
      <c r="AH20" s="42" t="str">
        <f t="shared" si="3"/>
        <v/>
      </c>
      <c r="AI20" s="42" t="str">
        <f>VLOOKUP(V20,'参加申込書 ①'!$AD$38:$AJ$114,2)</f>
        <v>【小５・６女子】</v>
      </c>
      <c r="AJ20" s="42"/>
      <c r="AK20" s="42"/>
      <c r="AL20" s="42"/>
      <c r="AM20" s="42"/>
    </row>
    <row r="21" spans="1:43">
      <c r="A21" s="42"/>
      <c r="B21" s="42"/>
      <c r="C21" s="42" t="e">
        <f t="shared" si="4"/>
        <v>#VALUE!</v>
      </c>
      <c r="D21" s="42" t="str">
        <f t="shared" si="5"/>
        <v xml:space="preserve"> </v>
      </c>
      <c r="E21" s="42" t="str">
        <f t="shared" si="6"/>
        <v xml:space="preserve"> </v>
      </c>
      <c r="F21" s="42" t="str">
        <f>SUBSTITUTE(SUBSTITUTE('参加申込書 ①'!C28,"　","")," ","")</f>
        <v/>
      </c>
      <c r="G21" s="42" t="str">
        <f>SUBSTITUTE(SUBSTITUTE('参加申込書 ①'!F28,"　","")," ","")</f>
        <v/>
      </c>
      <c r="H21" s="42" t="str">
        <f>SUBSTITUTE(SUBSTITUTE('参加申込書 ①'!G28,"　","")," ","")</f>
        <v/>
      </c>
      <c r="I21" s="42" t="str">
        <f>SUBSTITUTE(SUBSTITUTE('参加申込書 ①'!H28,"　","")," ","")</f>
        <v/>
      </c>
      <c r="J21" s="42"/>
      <c r="K21" s="42"/>
      <c r="L21" s="42"/>
      <c r="M21" s="42" t="str">
        <f>'参加申込書 ①'!$W$3</f>
        <v>(選択)</v>
      </c>
      <c r="N21" s="42">
        <f>'参加申込書 ①'!$D$4</f>
        <v>0</v>
      </c>
      <c r="O21" s="42">
        <f>'参加申込書 ①'!$D$3</f>
        <v>0</v>
      </c>
      <c r="P21" s="42">
        <f>'参加申込書 ①'!$J$3</f>
        <v>0</v>
      </c>
      <c r="Q21" s="42"/>
      <c r="R21" s="43">
        <v>20</v>
      </c>
      <c r="S21" s="42">
        <f>'参加申込書 ①'!P28</f>
        <v>0</v>
      </c>
      <c r="T21" s="42">
        <f>'参加申込書 ①'!N28</f>
        <v>0</v>
      </c>
      <c r="U21" s="42"/>
      <c r="V21" s="42">
        <f>'参加申込書 ①'!Q28</f>
        <v>0</v>
      </c>
      <c r="W21" s="42">
        <f>'参加申込書 ①'!O28</f>
        <v>0</v>
      </c>
      <c r="X21" s="42" t="str">
        <f t="shared" si="7"/>
        <v>0kg</v>
      </c>
      <c r="Y21" s="42"/>
      <c r="Z21" s="42"/>
      <c r="AA21" s="42"/>
      <c r="AB21" s="42" t="str">
        <f t="shared" si="0"/>
        <v/>
      </c>
      <c r="AC21" s="42" t="str">
        <f t="shared" si="1"/>
        <v/>
      </c>
      <c r="AD21" s="42">
        <f>'参加申込書 ①'!P28</f>
        <v>0</v>
      </c>
      <c r="AE21" s="43" t="s">
        <v>263</v>
      </c>
      <c r="AF21" s="81" t="str">
        <f>IF('参加申込書 ①'!S28=0,"",'参加申込書 ①'!S28)</f>
        <v/>
      </c>
      <c r="AG21" s="42" t="str">
        <f t="shared" si="2"/>
        <v/>
      </c>
      <c r="AH21" s="42" t="str">
        <f t="shared" si="3"/>
        <v/>
      </c>
      <c r="AI21" s="42" t="str">
        <f>VLOOKUP(V21,'参加申込書 ①'!$AD$38:$AJ$114,2)</f>
        <v>【小５・６女子】</v>
      </c>
      <c r="AJ21" s="42"/>
      <c r="AK21" s="42"/>
      <c r="AL21" s="42"/>
      <c r="AM21" s="42"/>
    </row>
    <row r="22" spans="1:43">
      <c r="A22" s="42"/>
      <c r="B22" s="42"/>
      <c r="C22" s="42" t="e">
        <f>AB22*1000000+AC22*100000+AD22*100+AE22</f>
        <v>#VALUE!</v>
      </c>
      <c r="D22" s="42" t="str">
        <f>F22&amp;" "&amp;G22</f>
        <v xml:space="preserve"> </v>
      </c>
      <c r="E22" s="42" t="str">
        <f>H22&amp;" "&amp;I22</f>
        <v xml:space="preserve"> </v>
      </c>
      <c r="F22" s="42" t="str">
        <f>SUBSTITUTE(SUBSTITUTE('参加申込書 ②'!C9,"　","")," ","")</f>
        <v/>
      </c>
      <c r="G22" s="42" t="str">
        <f>SUBSTITUTE(SUBSTITUTE('参加申込書 ②'!F9,"　","")," ","")</f>
        <v/>
      </c>
      <c r="H22" s="42" t="str">
        <f>SUBSTITUTE(SUBSTITUTE('参加申込書 ②'!G9,"　","")," ","")</f>
        <v/>
      </c>
      <c r="I22" s="42" t="str">
        <f>SUBSTITUTE(SUBSTITUTE('参加申込書 ②'!H9,"　","")," ","")</f>
        <v/>
      </c>
      <c r="J22" s="42"/>
      <c r="K22" s="42"/>
      <c r="L22" s="42"/>
      <c r="M22" s="42" t="str">
        <f>'参加申込書 ①'!$W$3</f>
        <v>(選択)</v>
      </c>
      <c r="N22" s="42">
        <f>'参加申込書 ①'!$D$4</f>
        <v>0</v>
      </c>
      <c r="O22" s="42">
        <f>'参加申込書 ①'!$D$3</f>
        <v>0</v>
      </c>
      <c r="P22" s="42">
        <f>'参加申込書 ①'!$J$3</f>
        <v>0</v>
      </c>
      <c r="Q22" s="42"/>
      <c r="R22" s="43" t="s">
        <v>364</v>
      </c>
      <c r="S22" s="42">
        <f>'参加申込書 ②'!P9</f>
        <v>0</v>
      </c>
      <c r="T22" s="42">
        <f>'参加申込書 ②'!N9</f>
        <v>0</v>
      </c>
      <c r="U22" s="42"/>
      <c r="V22" s="42">
        <f>'参加申込書 ②'!Q9</f>
        <v>0</v>
      </c>
      <c r="W22" s="42">
        <f>'参加申込書 ②'!O9</f>
        <v>0</v>
      </c>
      <c r="X22" s="42" t="str">
        <f>S22&amp;"kg"</f>
        <v>0kg</v>
      </c>
      <c r="Y22" s="42"/>
      <c r="Z22" s="42"/>
      <c r="AA22" s="42"/>
      <c r="AB22" s="42" t="str">
        <f t="shared" si="0"/>
        <v/>
      </c>
      <c r="AC22" s="42" t="str">
        <f t="shared" si="1"/>
        <v/>
      </c>
      <c r="AD22" s="42">
        <f>'参加申込書 ②'!P9</f>
        <v>0</v>
      </c>
      <c r="AE22" s="43" t="s">
        <v>364</v>
      </c>
      <c r="AF22" s="81" t="str">
        <f>IF('参加申込書 ②'!S9=0,"",'参加申込書 ②'!S9)</f>
        <v/>
      </c>
      <c r="AG22" s="42" t="str">
        <f t="shared" si="2"/>
        <v/>
      </c>
      <c r="AH22" s="42" t="str">
        <f t="shared" si="3"/>
        <v/>
      </c>
      <c r="AI22" s="42" t="str">
        <f>VLOOKUP(V22,'参加申込書 ①'!$AD$38:$AJ$114,2)</f>
        <v>【小５・６女子】</v>
      </c>
      <c r="AJ22" s="42"/>
      <c r="AK22" s="42"/>
      <c r="AL22" s="42"/>
      <c r="AM22" s="42"/>
    </row>
    <row r="23" spans="1:43">
      <c r="A23" s="42"/>
      <c r="B23" s="42"/>
      <c r="C23" s="42" t="e">
        <f t="shared" ref="C23:C41" si="8">AB23*1000000+AC23*100000+AD23*100+AE23</f>
        <v>#VALUE!</v>
      </c>
      <c r="D23" s="42" t="str">
        <f t="shared" ref="D23:D41" si="9">F23&amp;" "&amp;G23</f>
        <v xml:space="preserve"> </v>
      </c>
      <c r="E23" s="42" t="str">
        <f t="shared" ref="E23:E41" si="10">H23&amp;" "&amp;I23</f>
        <v xml:space="preserve"> </v>
      </c>
      <c r="F23" s="42" t="str">
        <f>SUBSTITUTE(SUBSTITUTE('参加申込書 ②'!C10,"　","")," ","")</f>
        <v/>
      </c>
      <c r="G23" s="42" t="str">
        <f>SUBSTITUTE(SUBSTITUTE('参加申込書 ②'!F10,"　","")," ","")</f>
        <v/>
      </c>
      <c r="H23" s="42" t="str">
        <f>SUBSTITUTE(SUBSTITUTE('参加申込書 ②'!G10,"　","")," ","")</f>
        <v/>
      </c>
      <c r="I23" s="42" t="str">
        <f>SUBSTITUTE(SUBSTITUTE('参加申込書 ②'!H10,"　","")," ","")</f>
        <v/>
      </c>
      <c r="J23" s="42"/>
      <c r="K23" s="42"/>
      <c r="L23" s="42"/>
      <c r="M23" s="42" t="str">
        <f>'参加申込書 ①'!$W$3</f>
        <v>(選択)</v>
      </c>
      <c r="N23" s="42">
        <f>'参加申込書 ①'!$D$4</f>
        <v>0</v>
      </c>
      <c r="O23" s="42">
        <f>'参加申込書 ①'!$D$3</f>
        <v>0</v>
      </c>
      <c r="P23" s="42">
        <f>'参加申込書 ①'!$J$3</f>
        <v>0</v>
      </c>
      <c r="Q23" s="42"/>
      <c r="R23" s="43" t="s">
        <v>365</v>
      </c>
      <c r="S23" s="42">
        <f>'参加申込書 ②'!P10</f>
        <v>0</v>
      </c>
      <c r="T23" s="42">
        <f>'参加申込書 ②'!N10</f>
        <v>0</v>
      </c>
      <c r="U23" s="42"/>
      <c r="V23" s="42">
        <f>'参加申込書 ②'!Q10</f>
        <v>0</v>
      </c>
      <c r="W23" s="42">
        <f>'参加申込書 ②'!O10</f>
        <v>0</v>
      </c>
      <c r="X23" s="42" t="str">
        <f t="shared" ref="X23:X41" si="11">S23&amp;"kg"</f>
        <v>0kg</v>
      </c>
      <c r="Y23" s="42"/>
      <c r="Z23" s="42"/>
      <c r="AA23" s="42"/>
      <c r="AB23" s="42" t="str">
        <f t="shared" si="0"/>
        <v/>
      </c>
      <c r="AC23" s="42" t="str">
        <f t="shared" si="1"/>
        <v/>
      </c>
      <c r="AD23" s="42">
        <f>'参加申込書 ②'!P10</f>
        <v>0</v>
      </c>
      <c r="AE23" s="43" t="s">
        <v>365</v>
      </c>
      <c r="AF23" s="81" t="str">
        <f>IF('参加申込書 ②'!S10=0,"",'参加申込書 ②'!S10)</f>
        <v/>
      </c>
      <c r="AG23" s="42" t="str">
        <f t="shared" si="2"/>
        <v/>
      </c>
      <c r="AH23" s="42" t="str">
        <f t="shared" si="3"/>
        <v/>
      </c>
      <c r="AI23" s="42" t="str">
        <f>VLOOKUP(V23,'参加申込書 ①'!$AD$38:$AJ$114,2)</f>
        <v>【小５・６女子】</v>
      </c>
      <c r="AJ23" s="42"/>
      <c r="AK23" s="42"/>
      <c r="AL23" s="42"/>
      <c r="AM23" s="42"/>
    </row>
    <row r="24" spans="1:43">
      <c r="A24" s="42"/>
      <c r="B24" s="42"/>
      <c r="C24" s="42" t="e">
        <f t="shared" si="8"/>
        <v>#VALUE!</v>
      </c>
      <c r="D24" s="42" t="str">
        <f t="shared" si="9"/>
        <v xml:space="preserve"> </v>
      </c>
      <c r="E24" s="42" t="str">
        <f t="shared" si="10"/>
        <v xml:space="preserve"> </v>
      </c>
      <c r="F24" s="42" t="str">
        <f>SUBSTITUTE(SUBSTITUTE('参加申込書 ②'!C11,"　","")," ","")</f>
        <v/>
      </c>
      <c r="G24" s="42" t="str">
        <f>SUBSTITUTE(SUBSTITUTE('参加申込書 ②'!F11,"　","")," ","")</f>
        <v/>
      </c>
      <c r="H24" s="42" t="str">
        <f>SUBSTITUTE(SUBSTITUTE('参加申込書 ②'!G11,"　","")," ","")</f>
        <v/>
      </c>
      <c r="I24" s="42" t="str">
        <f>SUBSTITUTE(SUBSTITUTE('参加申込書 ②'!H11,"　","")," ","")</f>
        <v/>
      </c>
      <c r="J24" s="42"/>
      <c r="K24" s="42"/>
      <c r="L24" s="42"/>
      <c r="M24" s="42" t="str">
        <f>'参加申込書 ①'!$W$3</f>
        <v>(選択)</v>
      </c>
      <c r="N24" s="42">
        <f>'参加申込書 ①'!$D$4</f>
        <v>0</v>
      </c>
      <c r="O24" s="42">
        <f>'参加申込書 ①'!$D$3</f>
        <v>0</v>
      </c>
      <c r="P24" s="42">
        <f>'参加申込書 ①'!$J$3</f>
        <v>0</v>
      </c>
      <c r="Q24" s="42"/>
      <c r="R24" s="43" t="s">
        <v>366</v>
      </c>
      <c r="S24" s="42">
        <f>'参加申込書 ②'!P11</f>
        <v>0</v>
      </c>
      <c r="T24" s="42">
        <f>'参加申込書 ②'!N11</f>
        <v>0</v>
      </c>
      <c r="U24" s="42"/>
      <c r="V24" s="42">
        <f>'参加申込書 ②'!Q11</f>
        <v>0</v>
      </c>
      <c r="W24" s="42">
        <f>'参加申込書 ②'!O11</f>
        <v>0</v>
      </c>
      <c r="X24" s="42" t="str">
        <f t="shared" si="11"/>
        <v>0kg</v>
      </c>
      <c r="Y24" s="42"/>
      <c r="Z24" s="42"/>
      <c r="AA24" s="42"/>
      <c r="AB24" s="42" t="str">
        <f t="shared" si="0"/>
        <v/>
      </c>
      <c r="AC24" s="42" t="str">
        <f t="shared" si="1"/>
        <v/>
      </c>
      <c r="AD24" s="42">
        <f>'参加申込書 ②'!P11</f>
        <v>0</v>
      </c>
      <c r="AE24" s="43" t="s">
        <v>366</v>
      </c>
      <c r="AF24" s="81" t="str">
        <f>IF('参加申込書 ②'!S11=0,"",'参加申込書 ②'!S11)</f>
        <v/>
      </c>
      <c r="AG24" s="42" t="str">
        <f t="shared" si="2"/>
        <v/>
      </c>
      <c r="AH24" s="42" t="str">
        <f t="shared" si="3"/>
        <v/>
      </c>
      <c r="AI24" s="42" t="str">
        <f>VLOOKUP(V24,'参加申込書 ①'!$AD$38:$AJ$114,2)</f>
        <v>【小５・６女子】</v>
      </c>
      <c r="AJ24" s="42"/>
      <c r="AK24" s="42"/>
      <c r="AL24" s="42"/>
      <c r="AM24" s="42"/>
    </row>
    <row r="25" spans="1:43">
      <c r="A25" s="42"/>
      <c r="B25" s="42"/>
      <c r="C25" s="42" t="e">
        <f t="shared" si="8"/>
        <v>#VALUE!</v>
      </c>
      <c r="D25" s="42" t="str">
        <f t="shared" si="9"/>
        <v xml:space="preserve"> </v>
      </c>
      <c r="E25" s="42" t="str">
        <f t="shared" si="10"/>
        <v xml:space="preserve"> </v>
      </c>
      <c r="F25" s="42" t="str">
        <f>SUBSTITUTE(SUBSTITUTE('参加申込書 ②'!C12,"　","")," ","")</f>
        <v/>
      </c>
      <c r="G25" s="42" t="str">
        <f>SUBSTITUTE(SUBSTITUTE('参加申込書 ②'!F12,"　","")," ","")</f>
        <v/>
      </c>
      <c r="H25" s="42" t="str">
        <f>SUBSTITUTE(SUBSTITUTE('参加申込書 ②'!G12,"　","")," ","")</f>
        <v/>
      </c>
      <c r="I25" s="42" t="str">
        <f>SUBSTITUTE(SUBSTITUTE('参加申込書 ②'!H12,"　","")," ","")</f>
        <v/>
      </c>
      <c r="J25" s="42"/>
      <c r="K25" s="42"/>
      <c r="L25" s="42"/>
      <c r="M25" s="42" t="str">
        <f>'参加申込書 ①'!$W$3</f>
        <v>(選択)</v>
      </c>
      <c r="N25" s="42">
        <f>'参加申込書 ①'!$D$4</f>
        <v>0</v>
      </c>
      <c r="O25" s="42">
        <f>'参加申込書 ①'!$D$3</f>
        <v>0</v>
      </c>
      <c r="P25" s="42">
        <f>'参加申込書 ①'!$J$3</f>
        <v>0</v>
      </c>
      <c r="Q25" s="42"/>
      <c r="R25" s="43" t="s">
        <v>367</v>
      </c>
      <c r="S25" s="42">
        <f>'参加申込書 ②'!P12</f>
        <v>0</v>
      </c>
      <c r="T25" s="42">
        <f>'参加申込書 ②'!N12</f>
        <v>0</v>
      </c>
      <c r="U25" s="42"/>
      <c r="V25" s="42">
        <f>'参加申込書 ②'!Q12</f>
        <v>0</v>
      </c>
      <c r="W25" s="42">
        <f>'参加申込書 ②'!O12</f>
        <v>0</v>
      </c>
      <c r="X25" s="42" t="str">
        <f t="shared" si="11"/>
        <v>0kg</v>
      </c>
      <c r="Y25" s="42"/>
      <c r="Z25" s="42"/>
      <c r="AA25" s="42"/>
      <c r="AB25" s="42" t="str">
        <f t="shared" si="0"/>
        <v/>
      </c>
      <c r="AC25" s="42" t="str">
        <f t="shared" si="1"/>
        <v/>
      </c>
      <c r="AD25" s="42">
        <f>'参加申込書 ②'!P12</f>
        <v>0</v>
      </c>
      <c r="AE25" s="43" t="s">
        <v>367</v>
      </c>
      <c r="AF25" s="81" t="str">
        <f>IF('参加申込書 ②'!S12=0,"",'参加申込書 ②'!S12)</f>
        <v/>
      </c>
      <c r="AG25" s="42" t="str">
        <f t="shared" si="2"/>
        <v/>
      </c>
      <c r="AH25" s="42" t="str">
        <f t="shared" si="3"/>
        <v/>
      </c>
      <c r="AI25" s="42" t="str">
        <f>VLOOKUP(V25,'参加申込書 ①'!$AD$38:$AJ$114,2)</f>
        <v>【小５・６女子】</v>
      </c>
      <c r="AJ25" s="42"/>
      <c r="AK25" s="42"/>
      <c r="AL25" s="42"/>
      <c r="AM25" s="42"/>
      <c r="AO25" s="44" t="s">
        <v>286</v>
      </c>
      <c r="AP25" s="44">
        <v>3</v>
      </c>
      <c r="AQ25" s="44" t="s">
        <v>329</v>
      </c>
    </row>
    <row r="26" spans="1:43">
      <c r="A26" s="42"/>
      <c r="B26" s="42"/>
      <c r="C26" s="42" t="e">
        <f t="shared" si="8"/>
        <v>#VALUE!</v>
      </c>
      <c r="D26" s="42" t="str">
        <f t="shared" si="9"/>
        <v xml:space="preserve"> </v>
      </c>
      <c r="E26" s="42" t="str">
        <f t="shared" si="10"/>
        <v xml:space="preserve"> </v>
      </c>
      <c r="F26" s="42" t="str">
        <f>SUBSTITUTE(SUBSTITUTE('参加申込書 ②'!C13,"　","")," ","")</f>
        <v/>
      </c>
      <c r="G26" s="42" t="str">
        <f>SUBSTITUTE(SUBSTITUTE('参加申込書 ②'!F13,"　","")," ","")</f>
        <v/>
      </c>
      <c r="H26" s="42" t="str">
        <f>SUBSTITUTE(SUBSTITUTE('参加申込書 ②'!G13,"　","")," ","")</f>
        <v/>
      </c>
      <c r="I26" s="42" t="str">
        <f>SUBSTITUTE(SUBSTITUTE('参加申込書 ②'!H13,"　","")," ","")</f>
        <v/>
      </c>
      <c r="J26" s="42"/>
      <c r="K26" s="42"/>
      <c r="L26" s="42"/>
      <c r="M26" s="42" t="str">
        <f>'参加申込書 ①'!$W$3</f>
        <v>(選択)</v>
      </c>
      <c r="N26" s="42">
        <f>'参加申込書 ①'!$D$4</f>
        <v>0</v>
      </c>
      <c r="O26" s="42">
        <f>'参加申込書 ①'!$D$3</f>
        <v>0</v>
      </c>
      <c r="P26" s="42">
        <f>'参加申込書 ①'!$J$3</f>
        <v>0</v>
      </c>
      <c r="Q26" s="42"/>
      <c r="R26" s="43" t="s">
        <v>368</v>
      </c>
      <c r="S26" s="42">
        <f>'参加申込書 ②'!P13</f>
        <v>0</v>
      </c>
      <c r="T26" s="42">
        <f>'参加申込書 ②'!N13</f>
        <v>0</v>
      </c>
      <c r="U26" s="42"/>
      <c r="V26" s="42">
        <f>'参加申込書 ②'!Q13</f>
        <v>0</v>
      </c>
      <c r="W26" s="42">
        <f>'参加申込書 ②'!O13</f>
        <v>0</v>
      </c>
      <c r="X26" s="42" t="str">
        <f t="shared" si="11"/>
        <v>0kg</v>
      </c>
      <c r="Y26" s="42"/>
      <c r="Z26" s="42"/>
      <c r="AA26" s="42"/>
      <c r="AB26" s="42" t="str">
        <f t="shared" si="0"/>
        <v/>
      </c>
      <c r="AC26" s="42" t="str">
        <f t="shared" si="1"/>
        <v/>
      </c>
      <c r="AD26" s="42">
        <f>'参加申込書 ②'!P13</f>
        <v>0</v>
      </c>
      <c r="AE26" s="43" t="s">
        <v>368</v>
      </c>
      <c r="AF26" s="81" t="str">
        <f>IF('参加申込書 ②'!S13=0,"",'参加申込書 ②'!S13)</f>
        <v/>
      </c>
      <c r="AG26" s="42" t="str">
        <f t="shared" si="2"/>
        <v/>
      </c>
      <c r="AH26" s="42" t="str">
        <f t="shared" si="3"/>
        <v/>
      </c>
      <c r="AI26" s="42" t="str">
        <f>VLOOKUP(V26,'参加申込書 ①'!$AD$38:$AJ$114,2)</f>
        <v>【小５・６女子】</v>
      </c>
      <c r="AJ26" s="42"/>
      <c r="AK26" s="42"/>
      <c r="AL26" s="42"/>
      <c r="AM26" s="42"/>
      <c r="AO26" s="44" t="s">
        <v>21</v>
      </c>
      <c r="AP26" s="44">
        <v>4</v>
      </c>
      <c r="AQ26" s="44" t="s">
        <v>239</v>
      </c>
    </row>
    <row r="27" spans="1:43">
      <c r="A27" s="42"/>
      <c r="B27" s="42"/>
      <c r="C27" s="42" t="e">
        <f t="shared" si="8"/>
        <v>#VALUE!</v>
      </c>
      <c r="D27" s="42" t="str">
        <f t="shared" si="9"/>
        <v xml:space="preserve"> </v>
      </c>
      <c r="E27" s="42" t="str">
        <f t="shared" si="10"/>
        <v xml:space="preserve"> </v>
      </c>
      <c r="F27" s="42" t="str">
        <f>SUBSTITUTE(SUBSTITUTE('参加申込書 ②'!C14,"　","")," ","")</f>
        <v/>
      </c>
      <c r="G27" s="42" t="str">
        <f>SUBSTITUTE(SUBSTITUTE('参加申込書 ②'!F14,"　","")," ","")</f>
        <v/>
      </c>
      <c r="H27" s="42" t="str">
        <f>SUBSTITUTE(SUBSTITUTE('参加申込書 ②'!G14,"　","")," ","")</f>
        <v/>
      </c>
      <c r="I27" s="42" t="str">
        <f>SUBSTITUTE(SUBSTITUTE('参加申込書 ②'!H14,"　","")," ","")</f>
        <v/>
      </c>
      <c r="J27" s="42"/>
      <c r="K27" s="42"/>
      <c r="L27" s="42"/>
      <c r="M27" s="42" t="str">
        <f>'参加申込書 ①'!$W$3</f>
        <v>(選択)</v>
      </c>
      <c r="N27" s="42">
        <f>'参加申込書 ①'!$D$4</f>
        <v>0</v>
      </c>
      <c r="O27" s="42">
        <f>'参加申込書 ①'!$D$3</f>
        <v>0</v>
      </c>
      <c r="P27" s="42">
        <f>'参加申込書 ①'!$J$3</f>
        <v>0</v>
      </c>
      <c r="Q27" s="42"/>
      <c r="R27" s="43" t="s">
        <v>369</v>
      </c>
      <c r="S27" s="42">
        <f>'参加申込書 ②'!P14</f>
        <v>0</v>
      </c>
      <c r="T27" s="42">
        <f>'参加申込書 ②'!N14</f>
        <v>0</v>
      </c>
      <c r="U27" s="42"/>
      <c r="V27" s="42">
        <f>'参加申込書 ②'!Q14</f>
        <v>0</v>
      </c>
      <c r="W27" s="42">
        <f>'参加申込書 ②'!O14</f>
        <v>0</v>
      </c>
      <c r="X27" s="42" t="str">
        <f t="shared" si="11"/>
        <v>0kg</v>
      </c>
      <c r="Y27" s="42"/>
      <c r="Z27" s="42"/>
      <c r="AA27" s="42"/>
      <c r="AB27" s="42" t="str">
        <f t="shared" si="0"/>
        <v/>
      </c>
      <c r="AC27" s="42" t="str">
        <f t="shared" si="1"/>
        <v/>
      </c>
      <c r="AD27" s="42">
        <f>'参加申込書 ②'!P14</f>
        <v>0</v>
      </c>
      <c r="AE27" s="43" t="s">
        <v>369</v>
      </c>
      <c r="AF27" s="81" t="str">
        <f>IF('参加申込書 ②'!S14=0,"",'参加申込書 ②'!S14)</f>
        <v/>
      </c>
      <c r="AG27" s="42" t="str">
        <f t="shared" si="2"/>
        <v/>
      </c>
      <c r="AH27" s="42" t="str">
        <f t="shared" si="3"/>
        <v/>
      </c>
      <c r="AI27" s="42" t="str">
        <f>VLOOKUP(V27,'参加申込書 ①'!$AD$38:$AJ$114,2)</f>
        <v>【小５・６女子】</v>
      </c>
      <c r="AJ27" s="42"/>
      <c r="AK27" s="42"/>
      <c r="AL27" s="42"/>
      <c r="AM27" s="42"/>
      <c r="AO27" s="44" t="s">
        <v>303</v>
      </c>
      <c r="AP27" s="44">
        <v>5</v>
      </c>
      <c r="AQ27" s="44" t="s">
        <v>330</v>
      </c>
    </row>
    <row r="28" spans="1:43">
      <c r="A28" s="45"/>
      <c r="B28" s="42"/>
      <c r="C28" s="42" t="e">
        <f t="shared" si="8"/>
        <v>#VALUE!</v>
      </c>
      <c r="D28" s="42" t="str">
        <f t="shared" si="9"/>
        <v xml:space="preserve"> </v>
      </c>
      <c r="E28" s="42" t="str">
        <f t="shared" si="10"/>
        <v xml:space="preserve"> </v>
      </c>
      <c r="F28" s="42" t="str">
        <f>SUBSTITUTE(SUBSTITUTE('参加申込書 ②'!C15,"　","")," ","")</f>
        <v/>
      </c>
      <c r="G28" s="42" t="str">
        <f>SUBSTITUTE(SUBSTITUTE('参加申込書 ②'!F15,"　","")," ","")</f>
        <v/>
      </c>
      <c r="H28" s="42" t="str">
        <f>SUBSTITUTE(SUBSTITUTE('参加申込書 ②'!G15,"　","")," ","")</f>
        <v/>
      </c>
      <c r="I28" s="42" t="str">
        <f>SUBSTITUTE(SUBSTITUTE('参加申込書 ②'!H15,"　","")," ","")</f>
        <v/>
      </c>
      <c r="J28" s="42"/>
      <c r="K28" s="42"/>
      <c r="L28" s="42"/>
      <c r="M28" s="42" t="str">
        <f>'参加申込書 ①'!$W$3</f>
        <v>(選択)</v>
      </c>
      <c r="N28" s="42">
        <f>'参加申込書 ①'!$D$4</f>
        <v>0</v>
      </c>
      <c r="O28" s="42">
        <f>'参加申込書 ①'!$D$3</f>
        <v>0</v>
      </c>
      <c r="P28" s="42">
        <f>'参加申込書 ①'!$J$3</f>
        <v>0</v>
      </c>
      <c r="Q28" s="42"/>
      <c r="R28" s="43" t="s">
        <v>370</v>
      </c>
      <c r="S28" s="42">
        <f>'参加申込書 ②'!P15</f>
        <v>0</v>
      </c>
      <c r="T28" s="42">
        <f>'参加申込書 ②'!N15</f>
        <v>0</v>
      </c>
      <c r="U28" s="42"/>
      <c r="V28" s="42">
        <f>'参加申込書 ②'!Q15</f>
        <v>0</v>
      </c>
      <c r="W28" s="42">
        <f>'参加申込書 ②'!O15</f>
        <v>0</v>
      </c>
      <c r="X28" s="42" t="str">
        <f t="shared" si="11"/>
        <v>0kg</v>
      </c>
      <c r="Y28" s="42"/>
      <c r="Z28" s="42"/>
      <c r="AA28" s="42"/>
      <c r="AB28" s="42" t="str">
        <f t="shared" si="0"/>
        <v/>
      </c>
      <c r="AC28" s="42" t="str">
        <f t="shared" si="1"/>
        <v/>
      </c>
      <c r="AD28" s="42">
        <f>'参加申込書 ②'!P15</f>
        <v>0</v>
      </c>
      <c r="AE28" s="43" t="s">
        <v>370</v>
      </c>
      <c r="AF28" s="81" t="str">
        <f>IF('参加申込書 ②'!S15=0,"",'参加申込書 ②'!S15)</f>
        <v/>
      </c>
      <c r="AG28" s="42" t="str">
        <f t="shared" si="2"/>
        <v/>
      </c>
      <c r="AH28" s="42" t="str">
        <f t="shared" si="3"/>
        <v/>
      </c>
      <c r="AI28" s="42" t="str">
        <f>VLOOKUP(V28,'参加申込書 ①'!$AD$38:$AJ$114,2)</f>
        <v>【小５・６女子】</v>
      </c>
      <c r="AJ28" s="42"/>
      <c r="AK28" s="42"/>
      <c r="AL28" s="42"/>
      <c r="AM28" s="42"/>
      <c r="AO28" s="44" t="s">
        <v>23</v>
      </c>
      <c r="AP28" s="44">
        <v>6</v>
      </c>
      <c r="AQ28" s="44" t="s">
        <v>240</v>
      </c>
    </row>
    <row r="29" spans="1:43">
      <c r="A29" s="45"/>
      <c r="B29" s="42"/>
      <c r="C29" s="42" t="e">
        <f t="shared" si="8"/>
        <v>#VALUE!</v>
      </c>
      <c r="D29" s="42" t="str">
        <f t="shared" si="9"/>
        <v xml:space="preserve"> </v>
      </c>
      <c r="E29" s="42" t="str">
        <f t="shared" si="10"/>
        <v xml:space="preserve"> </v>
      </c>
      <c r="F29" s="42" t="str">
        <f>SUBSTITUTE(SUBSTITUTE('参加申込書 ②'!C16,"　","")," ","")</f>
        <v/>
      </c>
      <c r="G29" s="42" t="str">
        <f>SUBSTITUTE(SUBSTITUTE('参加申込書 ②'!F16,"　","")," ","")</f>
        <v/>
      </c>
      <c r="H29" s="42" t="str">
        <f>SUBSTITUTE(SUBSTITUTE('参加申込書 ②'!G16,"　","")," ","")</f>
        <v/>
      </c>
      <c r="I29" s="42" t="str">
        <f>SUBSTITUTE(SUBSTITUTE('参加申込書 ②'!H16,"　","")," ","")</f>
        <v/>
      </c>
      <c r="J29" s="42"/>
      <c r="K29" s="42"/>
      <c r="L29" s="42"/>
      <c r="M29" s="42" t="str">
        <f>'参加申込書 ①'!$W$3</f>
        <v>(選択)</v>
      </c>
      <c r="N29" s="42">
        <f>'参加申込書 ①'!$D$4</f>
        <v>0</v>
      </c>
      <c r="O29" s="42">
        <f>'参加申込書 ①'!$D$3</f>
        <v>0</v>
      </c>
      <c r="P29" s="42">
        <f>'参加申込書 ①'!$J$3</f>
        <v>0</v>
      </c>
      <c r="Q29" s="42"/>
      <c r="R29" s="43" t="s">
        <v>371</v>
      </c>
      <c r="S29" s="42">
        <f>'参加申込書 ②'!P16</f>
        <v>0</v>
      </c>
      <c r="T29" s="42">
        <f>'参加申込書 ②'!N16</f>
        <v>0</v>
      </c>
      <c r="U29" s="42"/>
      <c r="V29" s="42">
        <f>'参加申込書 ②'!Q16</f>
        <v>0</v>
      </c>
      <c r="W29" s="42">
        <f>'参加申込書 ②'!O16</f>
        <v>0</v>
      </c>
      <c r="X29" s="42" t="str">
        <f t="shared" si="11"/>
        <v>0kg</v>
      </c>
      <c r="Y29" s="42"/>
      <c r="Z29" s="42"/>
      <c r="AA29" s="42"/>
      <c r="AB29" s="42" t="str">
        <f t="shared" si="0"/>
        <v/>
      </c>
      <c r="AC29" s="42" t="str">
        <f t="shared" si="1"/>
        <v/>
      </c>
      <c r="AD29" s="42">
        <f>'参加申込書 ②'!P16</f>
        <v>0</v>
      </c>
      <c r="AE29" s="43" t="s">
        <v>371</v>
      </c>
      <c r="AF29" s="81" t="str">
        <f>IF('参加申込書 ②'!S16=0,"",'参加申込書 ②'!S16)</f>
        <v/>
      </c>
      <c r="AG29" s="42" t="str">
        <f t="shared" si="2"/>
        <v/>
      </c>
      <c r="AH29" s="42" t="str">
        <f t="shared" si="3"/>
        <v/>
      </c>
      <c r="AI29" s="42" t="str">
        <f>VLOOKUP(V29,'参加申込書 ①'!$AD$38:$AJ$114,2)</f>
        <v>【小５・６女子】</v>
      </c>
      <c r="AJ29" s="42"/>
      <c r="AK29" s="42"/>
      <c r="AL29" s="42"/>
      <c r="AM29" s="42"/>
      <c r="AO29" s="44" t="s">
        <v>134</v>
      </c>
      <c r="AP29" s="44">
        <v>7</v>
      </c>
      <c r="AQ29" s="44" t="s">
        <v>241</v>
      </c>
    </row>
    <row r="30" spans="1:43">
      <c r="A30" s="45"/>
      <c r="B30" s="42"/>
      <c r="C30" s="42" t="e">
        <f t="shared" si="8"/>
        <v>#VALUE!</v>
      </c>
      <c r="D30" s="42" t="str">
        <f t="shared" si="9"/>
        <v xml:space="preserve"> </v>
      </c>
      <c r="E30" s="42" t="str">
        <f t="shared" si="10"/>
        <v xml:space="preserve"> </v>
      </c>
      <c r="F30" s="42" t="str">
        <f>SUBSTITUTE(SUBSTITUTE('参加申込書 ②'!C17,"　","")," ","")</f>
        <v/>
      </c>
      <c r="G30" s="42" t="str">
        <f>SUBSTITUTE(SUBSTITUTE('参加申込書 ②'!F17,"　","")," ","")</f>
        <v/>
      </c>
      <c r="H30" s="42" t="str">
        <f>SUBSTITUTE(SUBSTITUTE('参加申込書 ②'!G17,"　","")," ","")</f>
        <v/>
      </c>
      <c r="I30" s="42" t="str">
        <f>SUBSTITUTE(SUBSTITUTE('参加申込書 ②'!H17,"　","")," ","")</f>
        <v/>
      </c>
      <c r="J30" s="42"/>
      <c r="K30" s="42"/>
      <c r="L30" s="42"/>
      <c r="M30" s="42" t="str">
        <f>'参加申込書 ①'!$W$3</f>
        <v>(選択)</v>
      </c>
      <c r="N30" s="42">
        <f>'参加申込書 ①'!$D$4</f>
        <v>0</v>
      </c>
      <c r="O30" s="42">
        <f>'参加申込書 ①'!$D$3</f>
        <v>0</v>
      </c>
      <c r="P30" s="42">
        <f>'参加申込書 ①'!$J$3</f>
        <v>0</v>
      </c>
      <c r="Q30" s="42"/>
      <c r="R30" s="43" t="s">
        <v>372</v>
      </c>
      <c r="S30" s="42">
        <f>'参加申込書 ②'!P17</f>
        <v>0</v>
      </c>
      <c r="T30" s="42">
        <f>'参加申込書 ②'!N17</f>
        <v>0</v>
      </c>
      <c r="U30" s="42"/>
      <c r="V30" s="42">
        <f>'参加申込書 ②'!Q17</f>
        <v>0</v>
      </c>
      <c r="W30" s="42">
        <f>'参加申込書 ②'!O17</f>
        <v>0</v>
      </c>
      <c r="X30" s="42" t="str">
        <f t="shared" si="11"/>
        <v>0kg</v>
      </c>
      <c r="Y30" s="42"/>
      <c r="Z30" s="42"/>
      <c r="AA30" s="42"/>
      <c r="AB30" s="42" t="str">
        <f t="shared" si="0"/>
        <v/>
      </c>
      <c r="AC30" s="42" t="str">
        <f t="shared" si="1"/>
        <v/>
      </c>
      <c r="AD30" s="42">
        <f>'参加申込書 ②'!P17</f>
        <v>0</v>
      </c>
      <c r="AE30" s="43" t="s">
        <v>372</v>
      </c>
      <c r="AF30" s="81" t="str">
        <f>IF('参加申込書 ②'!S17=0,"",'参加申込書 ②'!S17)</f>
        <v/>
      </c>
      <c r="AG30" s="42" t="str">
        <f t="shared" si="2"/>
        <v/>
      </c>
      <c r="AH30" s="42" t="str">
        <f t="shared" si="3"/>
        <v/>
      </c>
      <c r="AI30" s="42" t="str">
        <f>VLOOKUP(V30,'参加申込書 ①'!$AD$38:$AJ$114,2)</f>
        <v>【小５・６女子】</v>
      </c>
      <c r="AJ30" s="42"/>
      <c r="AK30" s="42"/>
      <c r="AL30" s="42"/>
      <c r="AM30" s="42"/>
    </row>
    <row r="31" spans="1:43">
      <c r="A31" s="42"/>
      <c r="B31" s="42"/>
      <c r="C31" s="42" t="e">
        <f t="shared" si="8"/>
        <v>#VALUE!</v>
      </c>
      <c r="D31" s="42" t="str">
        <f t="shared" si="9"/>
        <v xml:space="preserve"> </v>
      </c>
      <c r="E31" s="42" t="str">
        <f t="shared" si="10"/>
        <v xml:space="preserve"> </v>
      </c>
      <c r="F31" s="42" t="str">
        <f>SUBSTITUTE(SUBSTITUTE('参加申込書 ②'!C18,"　","")," ","")</f>
        <v/>
      </c>
      <c r="G31" s="42" t="str">
        <f>SUBSTITUTE(SUBSTITUTE('参加申込書 ②'!F18,"　","")," ","")</f>
        <v/>
      </c>
      <c r="H31" s="42" t="str">
        <f>SUBSTITUTE(SUBSTITUTE('参加申込書 ②'!G18,"　","")," ","")</f>
        <v/>
      </c>
      <c r="I31" s="42" t="str">
        <f>SUBSTITUTE(SUBSTITUTE('参加申込書 ②'!H18,"　","")," ","")</f>
        <v/>
      </c>
      <c r="J31" s="42"/>
      <c r="K31" s="42"/>
      <c r="L31" s="42"/>
      <c r="M31" s="42" t="str">
        <f>'参加申込書 ①'!$W$3</f>
        <v>(選択)</v>
      </c>
      <c r="N31" s="42">
        <f>'参加申込書 ①'!$D$4</f>
        <v>0</v>
      </c>
      <c r="O31" s="42">
        <f>'参加申込書 ①'!$D$3</f>
        <v>0</v>
      </c>
      <c r="P31" s="42">
        <f>'参加申込書 ①'!$J$3</f>
        <v>0</v>
      </c>
      <c r="Q31" s="42"/>
      <c r="R31" s="43" t="s">
        <v>373</v>
      </c>
      <c r="S31" s="42">
        <f>'参加申込書 ②'!P18</f>
        <v>0</v>
      </c>
      <c r="T31" s="42">
        <f>'参加申込書 ②'!N18</f>
        <v>0</v>
      </c>
      <c r="U31" s="42"/>
      <c r="V31" s="42">
        <f>'参加申込書 ②'!Q18</f>
        <v>0</v>
      </c>
      <c r="W31" s="42">
        <f>'参加申込書 ②'!O18</f>
        <v>0</v>
      </c>
      <c r="X31" s="42" t="str">
        <f t="shared" si="11"/>
        <v>0kg</v>
      </c>
      <c r="Y31" s="42"/>
      <c r="Z31" s="42"/>
      <c r="AA31" s="42"/>
      <c r="AB31" s="42" t="str">
        <f t="shared" si="0"/>
        <v/>
      </c>
      <c r="AC31" s="42" t="str">
        <f t="shared" si="1"/>
        <v/>
      </c>
      <c r="AD31" s="42">
        <f>'参加申込書 ②'!P18</f>
        <v>0</v>
      </c>
      <c r="AE31" s="43" t="s">
        <v>373</v>
      </c>
      <c r="AF31" s="81" t="str">
        <f>IF('参加申込書 ②'!S18=0,"",'参加申込書 ②'!S18)</f>
        <v/>
      </c>
      <c r="AG31" s="42" t="str">
        <f t="shared" si="2"/>
        <v/>
      </c>
      <c r="AH31" s="42" t="str">
        <f t="shared" si="3"/>
        <v/>
      </c>
      <c r="AI31" s="42" t="str">
        <f>VLOOKUP(V31,'参加申込書 ①'!$AD$38:$AJ$114,2)</f>
        <v>【小５・６女子】</v>
      </c>
      <c r="AJ31" s="42"/>
      <c r="AK31" s="42"/>
      <c r="AL31" s="42"/>
      <c r="AM31" s="42"/>
    </row>
    <row r="32" spans="1:43">
      <c r="A32" s="45"/>
      <c r="B32" s="42"/>
      <c r="C32" s="42" t="e">
        <f t="shared" si="8"/>
        <v>#VALUE!</v>
      </c>
      <c r="D32" s="42" t="str">
        <f t="shared" si="9"/>
        <v xml:space="preserve"> </v>
      </c>
      <c r="E32" s="42" t="str">
        <f t="shared" si="10"/>
        <v xml:space="preserve"> </v>
      </c>
      <c r="F32" s="42" t="str">
        <f>SUBSTITUTE(SUBSTITUTE('参加申込書 ②'!C19,"　","")," ","")</f>
        <v/>
      </c>
      <c r="G32" s="42" t="str">
        <f>SUBSTITUTE(SUBSTITUTE('参加申込書 ②'!F19,"　","")," ","")</f>
        <v/>
      </c>
      <c r="H32" s="42" t="str">
        <f>SUBSTITUTE(SUBSTITUTE('参加申込書 ②'!G19,"　","")," ","")</f>
        <v/>
      </c>
      <c r="I32" s="42" t="str">
        <f>SUBSTITUTE(SUBSTITUTE('参加申込書 ②'!H19,"　","")," ","")</f>
        <v/>
      </c>
      <c r="J32" s="42"/>
      <c r="K32" s="42"/>
      <c r="L32" s="42"/>
      <c r="M32" s="42" t="str">
        <f>'参加申込書 ①'!$W$3</f>
        <v>(選択)</v>
      </c>
      <c r="N32" s="42">
        <f>'参加申込書 ①'!$D$4</f>
        <v>0</v>
      </c>
      <c r="O32" s="42">
        <f>'参加申込書 ①'!$D$3</f>
        <v>0</v>
      </c>
      <c r="P32" s="42">
        <f>'参加申込書 ①'!$J$3</f>
        <v>0</v>
      </c>
      <c r="Q32" s="42"/>
      <c r="R32" s="43" t="s">
        <v>374</v>
      </c>
      <c r="S32" s="42">
        <f>'参加申込書 ②'!P19</f>
        <v>0</v>
      </c>
      <c r="T32" s="42">
        <f>'参加申込書 ②'!N19</f>
        <v>0</v>
      </c>
      <c r="U32" s="42"/>
      <c r="V32" s="42">
        <f>'参加申込書 ②'!Q19</f>
        <v>0</v>
      </c>
      <c r="W32" s="42">
        <f>'参加申込書 ②'!O19</f>
        <v>0</v>
      </c>
      <c r="X32" s="42" t="str">
        <f t="shared" si="11"/>
        <v>0kg</v>
      </c>
      <c r="Y32" s="42"/>
      <c r="Z32" s="42"/>
      <c r="AA32" s="42"/>
      <c r="AB32" s="42" t="str">
        <f t="shared" si="0"/>
        <v/>
      </c>
      <c r="AC32" s="42" t="str">
        <f t="shared" si="1"/>
        <v/>
      </c>
      <c r="AD32" s="42">
        <f>'参加申込書 ②'!P19</f>
        <v>0</v>
      </c>
      <c r="AE32" s="43" t="s">
        <v>374</v>
      </c>
      <c r="AF32" s="81" t="str">
        <f>IF('参加申込書 ②'!S19=0,"",'参加申込書 ②'!S19)</f>
        <v/>
      </c>
      <c r="AG32" s="42" t="str">
        <f t="shared" si="2"/>
        <v/>
      </c>
      <c r="AH32" s="42" t="str">
        <f t="shared" si="3"/>
        <v/>
      </c>
      <c r="AI32" s="42" t="str">
        <f>VLOOKUP(V32,'参加申込書 ①'!$AD$38:$AJ$114,2)</f>
        <v>【小５・６女子】</v>
      </c>
      <c r="AJ32" s="42"/>
      <c r="AK32" s="42"/>
      <c r="AL32" s="42"/>
      <c r="AM32" s="42"/>
    </row>
    <row r="33" spans="1:43">
      <c r="A33" s="45"/>
      <c r="B33" s="42"/>
      <c r="C33" s="42" t="e">
        <f t="shared" si="8"/>
        <v>#VALUE!</v>
      </c>
      <c r="D33" s="42" t="str">
        <f t="shared" si="9"/>
        <v xml:space="preserve"> </v>
      </c>
      <c r="E33" s="42" t="str">
        <f t="shared" si="10"/>
        <v xml:space="preserve"> </v>
      </c>
      <c r="F33" s="42" t="str">
        <f>SUBSTITUTE(SUBSTITUTE('参加申込書 ②'!C20,"　","")," ","")</f>
        <v/>
      </c>
      <c r="G33" s="42" t="str">
        <f>SUBSTITUTE(SUBSTITUTE('参加申込書 ②'!F20,"　","")," ","")</f>
        <v/>
      </c>
      <c r="H33" s="42" t="str">
        <f>SUBSTITUTE(SUBSTITUTE('参加申込書 ②'!G20,"　","")," ","")</f>
        <v/>
      </c>
      <c r="I33" s="42" t="str">
        <f>SUBSTITUTE(SUBSTITUTE('参加申込書 ②'!H20,"　","")," ","")</f>
        <v/>
      </c>
      <c r="J33" s="42"/>
      <c r="K33" s="42"/>
      <c r="L33" s="42"/>
      <c r="M33" s="42" t="str">
        <f>'参加申込書 ①'!$W$3</f>
        <v>(選択)</v>
      </c>
      <c r="N33" s="42">
        <f>'参加申込書 ①'!$D$4</f>
        <v>0</v>
      </c>
      <c r="O33" s="42">
        <f>'参加申込書 ①'!$D$3</f>
        <v>0</v>
      </c>
      <c r="P33" s="42">
        <f>'参加申込書 ①'!$J$3</f>
        <v>0</v>
      </c>
      <c r="Q33" s="42"/>
      <c r="R33" s="43" t="s">
        <v>375</v>
      </c>
      <c r="S33" s="42">
        <f>'参加申込書 ②'!P20</f>
        <v>0</v>
      </c>
      <c r="T33" s="42">
        <f>'参加申込書 ②'!N20</f>
        <v>0</v>
      </c>
      <c r="U33" s="42"/>
      <c r="V33" s="42">
        <f>'参加申込書 ②'!Q20</f>
        <v>0</v>
      </c>
      <c r="W33" s="42">
        <f>'参加申込書 ②'!O20</f>
        <v>0</v>
      </c>
      <c r="X33" s="42" t="str">
        <f t="shared" si="11"/>
        <v>0kg</v>
      </c>
      <c r="Y33" s="42"/>
      <c r="Z33" s="42"/>
      <c r="AA33" s="42"/>
      <c r="AB33" s="42" t="str">
        <f t="shared" si="0"/>
        <v/>
      </c>
      <c r="AC33" s="42" t="str">
        <f t="shared" si="1"/>
        <v/>
      </c>
      <c r="AD33" s="42">
        <f>'参加申込書 ②'!P20</f>
        <v>0</v>
      </c>
      <c r="AE33" s="43" t="s">
        <v>375</v>
      </c>
      <c r="AF33" s="81" t="str">
        <f>IF('参加申込書 ②'!S20=0,"",'参加申込書 ②'!S20)</f>
        <v/>
      </c>
      <c r="AG33" s="42" t="str">
        <f t="shared" si="2"/>
        <v/>
      </c>
      <c r="AH33" s="42" t="str">
        <f t="shared" si="3"/>
        <v/>
      </c>
      <c r="AI33" s="42" t="str">
        <f>VLOOKUP(V33,'参加申込書 ①'!$AD$38:$AJ$114,2)</f>
        <v>【小５・６女子】</v>
      </c>
      <c r="AJ33" s="42"/>
      <c r="AK33" s="42"/>
      <c r="AL33" s="42"/>
      <c r="AM33" s="42"/>
    </row>
    <row r="34" spans="1:43">
      <c r="A34" s="42"/>
      <c r="B34" s="42"/>
      <c r="C34" s="42" t="e">
        <f t="shared" si="8"/>
        <v>#VALUE!</v>
      </c>
      <c r="D34" s="42" t="str">
        <f t="shared" si="9"/>
        <v xml:space="preserve"> </v>
      </c>
      <c r="E34" s="42" t="str">
        <f t="shared" si="10"/>
        <v xml:space="preserve"> </v>
      </c>
      <c r="F34" s="42" t="str">
        <f>SUBSTITUTE(SUBSTITUTE('参加申込書 ②'!C21,"　","")," ","")</f>
        <v/>
      </c>
      <c r="G34" s="42" t="str">
        <f>SUBSTITUTE(SUBSTITUTE('参加申込書 ②'!F21,"　","")," ","")</f>
        <v/>
      </c>
      <c r="H34" s="42" t="str">
        <f>SUBSTITUTE(SUBSTITUTE('参加申込書 ②'!G21,"　","")," ","")</f>
        <v/>
      </c>
      <c r="I34" s="42" t="str">
        <f>SUBSTITUTE(SUBSTITUTE('参加申込書 ②'!H21,"　","")," ","")</f>
        <v/>
      </c>
      <c r="J34" s="42"/>
      <c r="K34" s="42"/>
      <c r="L34" s="42"/>
      <c r="M34" s="42" t="str">
        <f>'参加申込書 ①'!$W$3</f>
        <v>(選択)</v>
      </c>
      <c r="N34" s="42">
        <f>'参加申込書 ①'!$D$4</f>
        <v>0</v>
      </c>
      <c r="O34" s="42">
        <f>'参加申込書 ①'!$D$3</f>
        <v>0</v>
      </c>
      <c r="P34" s="42">
        <f>'参加申込書 ①'!$J$3</f>
        <v>0</v>
      </c>
      <c r="Q34" s="42"/>
      <c r="R34" s="43" t="s">
        <v>376</v>
      </c>
      <c r="S34" s="42">
        <f>'参加申込書 ②'!P21</f>
        <v>0</v>
      </c>
      <c r="T34" s="42">
        <f>'参加申込書 ②'!N21</f>
        <v>0</v>
      </c>
      <c r="U34" s="42"/>
      <c r="V34" s="42">
        <f>'参加申込書 ②'!Q21</f>
        <v>0</v>
      </c>
      <c r="W34" s="42">
        <f>'参加申込書 ②'!O21</f>
        <v>0</v>
      </c>
      <c r="X34" s="42" t="str">
        <f t="shared" si="11"/>
        <v>0kg</v>
      </c>
      <c r="Y34" s="42"/>
      <c r="Z34" s="42"/>
      <c r="AA34" s="42"/>
      <c r="AB34" s="42" t="str">
        <f t="shared" si="0"/>
        <v/>
      </c>
      <c r="AC34" s="42" t="str">
        <f t="shared" si="1"/>
        <v/>
      </c>
      <c r="AD34" s="42">
        <f>'参加申込書 ②'!P21</f>
        <v>0</v>
      </c>
      <c r="AE34" s="43" t="s">
        <v>376</v>
      </c>
      <c r="AF34" s="81" t="str">
        <f>IF('参加申込書 ②'!S21=0,"",'参加申込書 ②'!S21)</f>
        <v/>
      </c>
      <c r="AG34" s="42" t="str">
        <f t="shared" si="2"/>
        <v/>
      </c>
      <c r="AH34" s="42" t="str">
        <f t="shared" si="3"/>
        <v/>
      </c>
      <c r="AI34" s="42" t="str">
        <f>VLOOKUP(V34,'参加申込書 ①'!$AD$38:$AJ$114,2)</f>
        <v>【小５・６女子】</v>
      </c>
      <c r="AJ34" s="42"/>
      <c r="AK34" s="42"/>
      <c r="AL34" s="42"/>
      <c r="AM34" s="42"/>
    </row>
    <row r="35" spans="1:43">
      <c r="A35" s="42"/>
      <c r="B35" s="42"/>
      <c r="C35" s="42" t="e">
        <f t="shared" si="8"/>
        <v>#VALUE!</v>
      </c>
      <c r="D35" s="42" t="str">
        <f t="shared" si="9"/>
        <v xml:space="preserve"> </v>
      </c>
      <c r="E35" s="42" t="str">
        <f t="shared" si="10"/>
        <v xml:space="preserve"> </v>
      </c>
      <c r="F35" s="42" t="str">
        <f>SUBSTITUTE(SUBSTITUTE('参加申込書 ②'!C22,"　","")," ","")</f>
        <v/>
      </c>
      <c r="G35" s="42" t="str">
        <f>SUBSTITUTE(SUBSTITUTE('参加申込書 ②'!F22,"　","")," ","")</f>
        <v/>
      </c>
      <c r="H35" s="42" t="str">
        <f>SUBSTITUTE(SUBSTITUTE('参加申込書 ②'!G22,"　","")," ","")</f>
        <v/>
      </c>
      <c r="I35" s="42" t="str">
        <f>SUBSTITUTE(SUBSTITUTE('参加申込書 ②'!H22,"　","")," ","")</f>
        <v/>
      </c>
      <c r="J35" s="42"/>
      <c r="K35" s="42"/>
      <c r="L35" s="42"/>
      <c r="M35" s="42" t="str">
        <f>'参加申込書 ①'!$W$3</f>
        <v>(選択)</v>
      </c>
      <c r="N35" s="42">
        <f>'参加申込書 ①'!$D$4</f>
        <v>0</v>
      </c>
      <c r="O35" s="42">
        <f>'参加申込書 ①'!$D$3</f>
        <v>0</v>
      </c>
      <c r="P35" s="42">
        <f>'参加申込書 ①'!$J$3</f>
        <v>0</v>
      </c>
      <c r="Q35" s="42"/>
      <c r="R35" s="43" t="s">
        <v>377</v>
      </c>
      <c r="S35" s="42">
        <f>'参加申込書 ②'!P22</f>
        <v>0</v>
      </c>
      <c r="T35" s="42">
        <f>'参加申込書 ②'!N22</f>
        <v>0</v>
      </c>
      <c r="U35" s="42"/>
      <c r="V35" s="42">
        <f>'参加申込書 ②'!Q22</f>
        <v>0</v>
      </c>
      <c r="W35" s="42">
        <f>'参加申込書 ②'!O22</f>
        <v>0</v>
      </c>
      <c r="X35" s="42" t="str">
        <f t="shared" si="11"/>
        <v>0kg</v>
      </c>
      <c r="Y35" s="42"/>
      <c r="Z35" s="42"/>
      <c r="AA35" s="42"/>
      <c r="AB35" s="42" t="str">
        <f t="shared" si="0"/>
        <v/>
      </c>
      <c r="AC35" s="42" t="str">
        <f t="shared" si="1"/>
        <v/>
      </c>
      <c r="AD35" s="42">
        <f>'参加申込書 ②'!P22</f>
        <v>0</v>
      </c>
      <c r="AE35" s="43" t="s">
        <v>377</v>
      </c>
      <c r="AF35" s="81" t="str">
        <f>IF('参加申込書 ②'!S22=0,"",'参加申込書 ②'!S22)</f>
        <v/>
      </c>
      <c r="AG35" s="42" t="str">
        <f t="shared" si="2"/>
        <v/>
      </c>
      <c r="AH35" s="42" t="str">
        <f t="shared" si="3"/>
        <v/>
      </c>
      <c r="AI35" s="42" t="str">
        <f>VLOOKUP(V35,'参加申込書 ①'!$AD$38:$AJ$114,2)</f>
        <v>【小５・６女子】</v>
      </c>
      <c r="AJ35" s="42"/>
      <c r="AK35" s="42"/>
      <c r="AL35" s="42"/>
      <c r="AM35" s="42"/>
      <c r="AO35" s="44" t="s">
        <v>132</v>
      </c>
      <c r="AP35" s="44">
        <v>1</v>
      </c>
      <c r="AQ35" s="44" t="s">
        <v>242</v>
      </c>
    </row>
    <row r="36" spans="1:43">
      <c r="A36" s="42"/>
      <c r="B36" s="42"/>
      <c r="C36" s="42" t="e">
        <f t="shared" si="8"/>
        <v>#VALUE!</v>
      </c>
      <c r="D36" s="42" t="str">
        <f t="shared" si="9"/>
        <v xml:space="preserve"> </v>
      </c>
      <c r="E36" s="42" t="str">
        <f t="shared" si="10"/>
        <v xml:space="preserve"> </v>
      </c>
      <c r="F36" s="42" t="str">
        <f>SUBSTITUTE(SUBSTITUTE('参加申込書 ②'!C23,"　","")," ","")</f>
        <v/>
      </c>
      <c r="G36" s="42" t="str">
        <f>SUBSTITUTE(SUBSTITUTE('参加申込書 ②'!F23,"　","")," ","")</f>
        <v/>
      </c>
      <c r="H36" s="42" t="str">
        <f>SUBSTITUTE(SUBSTITUTE('参加申込書 ②'!G23,"　","")," ","")</f>
        <v/>
      </c>
      <c r="I36" s="42" t="str">
        <f>SUBSTITUTE(SUBSTITUTE('参加申込書 ②'!H23,"　","")," ","")</f>
        <v/>
      </c>
      <c r="J36" s="42"/>
      <c r="K36" s="42"/>
      <c r="L36" s="42"/>
      <c r="M36" s="42" t="str">
        <f>'参加申込書 ①'!$W$3</f>
        <v>(選択)</v>
      </c>
      <c r="N36" s="42">
        <f>'参加申込書 ①'!$D$4</f>
        <v>0</v>
      </c>
      <c r="O36" s="42">
        <f>'参加申込書 ①'!$D$3</f>
        <v>0</v>
      </c>
      <c r="P36" s="42">
        <f>'参加申込書 ①'!$J$3</f>
        <v>0</v>
      </c>
      <c r="Q36" s="42"/>
      <c r="R36" s="43" t="s">
        <v>378</v>
      </c>
      <c r="S36" s="42">
        <f>'参加申込書 ②'!P23</f>
        <v>0</v>
      </c>
      <c r="T36" s="42">
        <f>'参加申込書 ②'!N23</f>
        <v>0</v>
      </c>
      <c r="U36" s="42"/>
      <c r="V36" s="42">
        <f>'参加申込書 ②'!Q23</f>
        <v>0</v>
      </c>
      <c r="W36" s="42">
        <f>'参加申込書 ②'!O23</f>
        <v>0</v>
      </c>
      <c r="X36" s="42" t="str">
        <f t="shared" si="11"/>
        <v>0kg</v>
      </c>
      <c r="Y36" s="42"/>
      <c r="Z36" s="42"/>
      <c r="AA36" s="42"/>
      <c r="AB36" s="42" t="str">
        <f t="shared" si="0"/>
        <v/>
      </c>
      <c r="AC36" s="42" t="str">
        <f t="shared" si="1"/>
        <v/>
      </c>
      <c r="AD36" s="42">
        <f>'参加申込書 ②'!P23</f>
        <v>0</v>
      </c>
      <c r="AE36" s="43" t="s">
        <v>378</v>
      </c>
      <c r="AF36" s="81" t="str">
        <f>IF('参加申込書 ②'!S23=0,"",'参加申込書 ②'!S23)</f>
        <v/>
      </c>
      <c r="AG36" s="42" t="str">
        <f t="shared" si="2"/>
        <v/>
      </c>
      <c r="AH36" s="42" t="str">
        <f t="shared" si="3"/>
        <v/>
      </c>
      <c r="AI36" s="42" t="str">
        <f>VLOOKUP(V36,'参加申込書 ①'!$AD$38:$AJ$114,2)</f>
        <v>【小５・６女子】</v>
      </c>
      <c r="AJ36" s="42"/>
      <c r="AK36" s="42"/>
      <c r="AL36" s="42"/>
      <c r="AM36" s="42"/>
      <c r="AO36" s="44" t="s">
        <v>133</v>
      </c>
      <c r="AP36" s="44">
        <v>2</v>
      </c>
      <c r="AQ36" s="44" t="s">
        <v>243</v>
      </c>
    </row>
    <row r="37" spans="1:43">
      <c r="A37" s="42"/>
      <c r="B37" s="42"/>
      <c r="C37" s="42" t="e">
        <f t="shared" si="8"/>
        <v>#VALUE!</v>
      </c>
      <c r="D37" s="42" t="str">
        <f t="shared" si="9"/>
        <v xml:space="preserve"> </v>
      </c>
      <c r="E37" s="42" t="str">
        <f t="shared" si="10"/>
        <v xml:space="preserve"> </v>
      </c>
      <c r="F37" s="42" t="str">
        <f>SUBSTITUTE(SUBSTITUTE('参加申込書 ②'!C24,"　","")," ","")</f>
        <v/>
      </c>
      <c r="G37" s="42" t="str">
        <f>SUBSTITUTE(SUBSTITUTE('参加申込書 ②'!F24,"　","")," ","")</f>
        <v/>
      </c>
      <c r="H37" s="42" t="str">
        <f>SUBSTITUTE(SUBSTITUTE('参加申込書 ②'!G24,"　","")," ","")</f>
        <v/>
      </c>
      <c r="I37" s="42" t="str">
        <f>SUBSTITUTE(SUBSTITUTE('参加申込書 ②'!H24,"　","")," ","")</f>
        <v/>
      </c>
      <c r="J37" s="42"/>
      <c r="K37" s="42"/>
      <c r="L37" s="42"/>
      <c r="M37" s="42" t="str">
        <f>'参加申込書 ①'!$W$3</f>
        <v>(選択)</v>
      </c>
      <c r="N37" s="42">
        <f>'参加申込書 ①'!$D$4</f>
        <v>0</v>
      </c>
      <c r="O37" s="42">
        <f>'参加申込書 ①'!$D$3</f>
        <v>0</v>
      </c>
      <c r="P37" s="42">
        <f>'参加申込書 ①'!$J$3</f>
        <v>0</v>
      </c>
      <c r="Q37" s="42"/>
      <c r="R37" s="43" t="s">
        <v>379</v>
      </c>
      <c r="S37" s="42">
        <f>'参加申込書 ②'!P24</f>
        <v>0</v>
      </c>
      <c r="T37" s="42">
        <f>'参加申込書 ②'!N24</f>
        <v>0</v>
      </c>
      <c r="U37" s="42"/>
      <c r="V37" s="42">
        <f>'参加申込書 ②'!Q24</f>
        <v>0</v>
      </c>
      <c r="W37" s="42">
        <f>'参加申込書 ②'!O24</f>
        <v>0</v>
      </c>
      <c r="X37" s="42" t="str">
        <f t="shared" si="11"/>
        <v>0kg</v>
      </c>
      <c r="Y37" s="42"/>
      <c r="Z37" s="42"/>
      <c r="AA37" s="42"/>
      <c r="AB37" s="42" t="str">
        <f t="shared" si="0"/>
        <v/>
      </c>
      <c r="AC37" s="42" t="str">
        <f t="shared" si="1"/>
        <v/>
      </c>
      <c r="AD37" s="42">
        <f>'参加申込書 ②'!P24</f>
        <v>0</v>
      </c>
      <c r="AE37" s="43" t="s">
        <v>379</v>
      </c>
      <c r="AF37" s="81" t="str">
        <f>IF('参加申込書 ②'!S24=0,"",'参加申込書 ②'!S24)</f>
        <v/>
      </c>
      <c r="AG37" s="42" t="str">
        <f t="shared" si="2"/>
        <v/>
      </c>
      <c r="AH37" s="42" t="str">
        <f t="shared" si="3"/>
        <v/>
      </c>
      <c r="AI37" s="42" t="str">
        <f>VLOOKUP(V37,'参加申込書 ①'!$AD$38:$AJ$114,2)</f>
        <v>【小５・６女子】</v>
      </c>
      <c r="AJ37" s="42"/>
      <c r="AK37" s="42"/>
      <c r="AL37" s="42"/>
      <c r="AM37" s="42"/>
    </row>
    <row r="38" spans="1:43">
      <c r="A38" s="42"/>
      <c r="B38" s="42"/>
      <c r="C38" s="42" t="e">
        <f t="shared" si="8"/>
        <v>#VALUE!</v>
      </c>
      <c r="D38" s="42" t="str">
        <f t="shared" si="9"/>
        <v xml:space="preserve"> </v>
      </c>
      <c r="E38" s="42" t="str">
        <f t="shared" si="10"/>
        <v xml:space="preserve"> </v>
      </c>
      <c r="F38" s="42" t="str">
        <f>SUBSTITUTE(SUBSTITUTE('参加申込書 ②'!C25,"　","")," ","")</f>
        <v/>
      </c>
      <c r="G38" s="42" t="str">
        <f>SUBSTITUTE(SUBSTITUTE('参加申込書 ②'!F25,"　","")," ","")</f>
        <v/>
      </c>
      <c r="H38" s="42" t="str">
        <f>SUBSTITUTE(SUBSTITUTE('参加申込書 ②'!G25,"　","")," ","")</f>
        <v/>
      </c>
      <c r="I38" s="42" t="str">
        <f>SUBSTITUTE(SUBSTITUTE('参加申込書 ②'!H25,"　","")," ","")</f>
        <v/>
      </c>
      <c r="J38" s="42"/>
      <c r="K38" s="42"/>
      <c r="L38" s="42"/>
      <c r="M38" s="42" t="str">
        <f>'参加申込書 ①'!$W$3</f>
        <v>(選択)</v>
      </c>
      <c r="N38" s="42">
        <f>'参加申込書 ①'!$D$4</f>
        <v>0</v>
      </c>
      <c r="O38" s="42">
        <f>'参加申込書 ①'!$D$3</f>
        <v>0</v>
      </c>
      <c r="P38" s="42">
        <f>'参加申込書 ①'!$J$3</f>
        <v>0</v>
      </c>
      <c r="Q38" s="42"/>
      <c r="R38" s="43" t="s">
        <v>380</v>
      </c>
      <c r="S38" s="42">
        <f>'参加申込書 ②'!P25</f>
        <v>0</v>
      </c>
      <c r="T38" s="42">
        <f>'参加申込書 ②'!N25</f>
        <v>0</v>
      </c>
      <c r="U38" s="42"/>
      <c r="V38" s="42">
        <f>'参加申込書 ②'!Q25</f>
        <v>0</v>
      </c>
      <c r="W38" s="42">
        <f>'参加申込書 ②'!O25</f>
        <v>0</v>
      </c>
      <c r="X38" s="42" t="str">
        <f t="shared" si="11"/>
        <v>0kg</v>
      </c>
      <c r="Y38" s="42"/>
      <c r="Z38" s="42"/>
      <c r="AA38" s="42"/>
      <c r="AB38" s="42" t="str">
        <f t="shared" si="0"/>
        <v/>
      </c>
      <c r="AC38" s="42" t="str">
        <f t="shared" si="1"/>
        <v/>
      </c>
      <c r="AD38" s="42">
        <f>'参加申込書 ②'!P25</f>
        <v>0</v>
      </c>
      <c r="AE38" s="43" t="s">
        <v>380</v>
      </c>
      <c r="AF38" s="81" t="str">
        <f>IF('参加申込書 ②'!S25=0,"",'参加申込書 ②'!S25)</f>
        <v/>
      </c>
      <c r="AG38" s="42" t="str">
        <f t="shared" si="2"/>
        <v/>
      </c>
      <c r="AH38" s="42" t="str">
        <f t="shared" si="3"/>
        <v/>
      </c>
      <c r="AI38" s="42" t="str">
        <f>VLOOKUP(V38,'参加申込書 ①'!$AD$38:$AJ$114,2)</f>
        <v>【小５・６女子】</v>
      </c>
      <c r="AJ38" s="42"/>
      <c r="AK38" s="42"/>
      <c r="AL38" s="42"/>
      <c r="AM38" s="42"/>
    </row>
    <row r="39" spans="1:43">
      <c r="A39" s="45"/>
      <c r="B39" s="42"/>
      <c r="C39" s="42" t="e">
        <f t="shared" si="8"/>
        <v>#VALUE!</v>
      </c>
      <c r="D39" s="42" t="str">
        <f t="shared" si="9"/>
        <v xml:space="preserve"> </v>
      </c>
      <c r="E39" s="42" t="str">
        <f t="shared" si="10"/>
        <v xml:space="preserve"> </v>
      </c>
      <c r="F39" s="42" t="str">
        <f>SUBSTITUTE(SUBSTITUTE('参加申込書 ②'!C26,"　","")," ","")</f>
        <v/>
      </c>
      <c r="G39" s="42" t="str">
        <f>SUBSTITUTE(SUBSTITUTE('参加申込書 ②'!F26,"　","")," ","")</f>
        <v/>
      </c>
      <c r="H39" s="42" t="str">
        <f>SUBSTITUTE(SUBSTITUTE('参加申込書 ②'!G26,"　","")," ","")</f>
        <v/>
      </c>
      <c r="I39" s="42" t="str">
        <f>SUBSTITUTE(SUBSTITUTE('参加申込書 ②'!H26,"　","")," ","")</f>
        <v/>
      </c>
      <c r="J39" s="42"/>
      <c r="K39" s="42"/>
      <c r="L39" s="42"/>
      <c r="M39" s="42" t="str">
        <f>'参加申込書 ①'!$W$3</f>
        <v>(選択)</v>
      </c>
      <c r="N39" s="42">
        <f>'参加申込書 ①'!$D$4</f>
        <v>0</v>
      </c>
      <c r="O39" s="42">
        <f>'参加申込書 ①'!$D$3</f>
        <v>0</v>
      </c>
      <c r="P39" s="42">
        <f>'参加申込書 ①'!$J$3</f>
        <v>0</v>
      </c>
      <c r="Q39" s="42"/>
      <c r="R39" s="43" t="s">
        <v>381</v>
      </c>
      <c r="S39" s="42">
        <f>'参加申込書 ②'!P26</f>
        <v>0</v>
      </c>
      <c r="T39" s="42">
        <f>'参加申込書 ②'!N26</f>
        <v>0</v>
      </c>
      <c r="U39" s="42"/>
      <c r="V39" s="42">
        <f>'参加申込書 ②'!Q26</f>
        <v>0</v>
      </c>
      <c r="W39" s="42">
        <f>'参加申込書 ②'!O26</f>
        <v>0</v>
      </c>
      <c r="X39" s="42" t="str">
        <f t="shared" si="11"/>
        <v>0kg</v>
      </c>
      <c r="Y39" s="42"/>
      <c r="Z39" s="42"/>
      <c r="AA39" s="42"/>
      <c r="AB39" s="42" t="str">
        <f t="shared" si="0"/>
        <v/>
      </c>
      <c r="AC39" s="42" t="str">
        <f t="shared" si="1"/>
        <v/>
      </c>
      <c r="AD39" s="42">
        <f>'参加申込書 ②'!P26</f>
        <v>0</v>
      </c>
      <c r="AE39" s="43" t="s">
        <v>381</v>
      </c>
      <c r="AF39" s="81" t="str">
        <f>IF('参加申込書 ②'!S26=0,"",'参加申込書 ②'!S26)</f>
        <v/>
      </c>
      <c r="AG39" s="42" t="str">
        <f t="shared" si="2"/>
        <v/>
      </c>
      <c r="AH39" s="42" t="str">
        <f t="shared" si="3"/>
        <v/>
      </c>
      <c r="AI39" s="42" t="str">
        <f>VLOOKUP(V39,'参加申込書 ①'!$AD$38:$AJ$114,2)</f>
        <v>【小５・６女子】</v>
      </c>
      <c r="AJ39" s="42"/>
      <c r="AK39" s="42"/>
      <c r="AL39" s="42"/>
      <c r="AM39" s="42"/>
    </row>
    <row r="40" spans="1:43">
      <c r="A40" s="42"/>
      <c r="B40" s="42"/>
      <c r="C40" s="42" t="e">
        <f t="shared" si="8"/>
        <v>#VALUE!</v>
      </c>
      <c r="D40" s="42" t="str">
        <f t="shared" si="9"/>
        <v xml:space="preserve"> </v>
      </c>
      <c r="E40" s="42" t="str">
        <f t="shared" si="10"/>
        <v xml:space="preserve"> </v>
      </c>
      <c r="F40" s="42" t="str">
        <f>SUBSTITUTE(SUBSTITUTE('参加申込書 ②'!C27,"　","")," ","")</f>
        <v/>
      </c>
      <c r="G40" s="42" t="str">
        <f>SUBSTITUTE(SUBSTITUTE('参加申込書 ②'!F27,"　","")," ","")</f>
        <v/>
      </c>
      <c r="H40" s="42" t="str">
        <f>SUBSTITUTE(SUBSTITUTE('参加申込書 ②'!G27,"　","")," ","")</f>
        <v/>
      </c>
      <c r="I40" s="42" t="str">
        <f>SUBSTITUTE(SUBSTITUTE('参加申込書 ②'!H27,"　","")," ","")</f>
        <v/>
      </c>
      <c r="J40" s="42"/>
      <c r="K40" s="42"/>
      <c r="L40" s="42"/>
      <c r="M40" s="42" t="str">
        <f>'参加申込書 ①'!$W$3</f>
        <v>(選択)</v>
      </c>
      <c r="N40" s="42">
        <f>'参加申込書 ①'!$D$4</f>
        <v>0</v>
      </c>
      <c r="O40" s="42">
        <f>'参加申込書 ①'!$D$3</f>
        <v>0</v>
      </c>
      <c r="P40" s="42">
        <f>'参加申込書 ①'!$J$3</f>
        <v>0</v>
      </c>
      <c r="Q40" s="42"/>
      <c r="R40" s="43" t="s">
        <v>382</v>
      </c>
      <c r="S40" s="42">
        <f>'参加申込書 ②'!P27</f>
        <v>0</v>
      </c>
      <c r="T40" s="42">
        <f>'参加申込書 ②'!N27</f>
        <v>0</v>
      </c>
      <c r="U40" s="42"/>
      <c r="V40" s="42">
        <f>'参加申込書 ②'!Q27</f>
        <v>0</v>
      </c>
      <c r="W40" s="42">
        <f>'参加申込書 ②'!O27</f>
        <v>0</v>
      </c>
      <c r="X40" s="42" t="str">
        <f t="shared" si="11"/>
        <v>0kg</v>
      </c>
      <c r="Y40" s="42"/>
      <c r="Z40" s="42"/>
      <c r="AA40" s="42"/>
      <c r="AB40" s="42" t="str">
        <f t="shared" si="0"/>
        <v/>
      </c>
      <c r="AC40" s="42" t="str">
        <f t="shared" si="1"/>
        <v/>
      </c>
      <c r="AD40" s="42">
        <f>'参加申込書 ②'!P27</f>
        <v>0</v>
      </c>
      <c r="AE40" s="43" t="s">
        <v>382</v>
      </c>
      <c r="AF40" s="81" t="str">
        <f>IF('参加申込書 ②'!S27=0,"",'参加申込書 ②'!S27)</f>
        <v/>
      </c>
      <c r="AG40" s="42" t="str">
        <f t="shared" si="2"/>
        <v/>
      </c>
      <c r="AH40" s="42" t="str">
        <f t="shared" si="3"/>
        <v/>
      </c>
      <c r="AI40" s="42" t="str">
        <f>VLOOKUP(V40,'参加申込書 ①'!$AD$38:$AJ$114,2)</f>
        <v>【小５・６女子】</v>
      </c>
      <c r="AJ40" s="42"/>
      <c r="AK40" s="42"/>
      <c r="AL40" s="42"/>
      <c r="AM40" s="42"/>
    </row>
    <row r="41" spans="1:43">
      <c r="A41" s="42"/>
      <c r="B41" s="42"/>
      <c r="C41" s="42" t="e">
        <f t="shared" si="8"/>
        <v>#VALUE!</v>
      </c>
      <c r="D41" s="42" t="str">
        <f t="shared" si="9"/>
        <v xml:space="preserve"> </v>
      </c>
      <c r="E41" s="42" t="str">
        <f t="shared" si="10"/>
        <v xml:space="preserve"> </v>
      </c>
      <c r="F41" s="42" t="str">
        <f>SUBSTITUTE(SUBSTITUTE('参加申込書 ②'!C28,"　","")," ","")</f>
        <v/>
      </c>
      <c r="G41" s="42" t="str">
        <f>SUBSTITUTE(SUBSTITUTE('参加申込書 ②'!F28,"　","")," ","")</f>
        <v/>
      </c>
      <c r="H41" s="42" t="str">
        <f>SUBSTITUTE(SUBSTITUTE('参加申込書 ②'!G28,"　","")," ","")</f>
        <v/>
      </c>
      <c r="I41" s="42" t="str">
        <f>SUBSTITUTE(SUBSTITUTE('参加申込書 ②'!H28,"　","")," ","")</f>
        <v/>
      </c>
      <c r="J41" s="42"/>
      <c r="K41" s="42"/>
      <c r="L41" s="42"/>
      <c r="M41" s="42" t="str">
        <f>'参加申込書 ①'!$W$3</f>
        <v>(選択)</v>
      </c>
      <c r="N41" s="42">
        <f>'参加申込書 ①'!$D$4</f>
        <v>0</v>
      </c>
      <c r="O41" s="42">
        <f>'参加申込書 ①'!$D$3</f>
        <v>0</v>
      </c>
      <c r="P41" s="42">
        <f>'参加申込書 ①'!$J$3</f>
        <v>0</v>
      </c>
      <c r="Q41" s="42"/>
      <c r="R41" s="43" t="s">
        <v>383</v>
      </c>
      <c r="S41" s="42">
        <f>'参加申込書 ②'!P28</f>
        <v>0</v>
      </c>
      <c r="T41" s="42">
        <f>'参加申込書 ②'!N28</f>
        <v>0</v>
      </c>
      <c r="U41" s="42"/>
      <c r="V41" s="42">
        <f>'参加申込書 ②'!Q28</f>
        <v>0</v>
      </c>
      <c r="W41" s="42">
        <f>'参加申込書 ②'!O28</f>
        <v>0</v>
      </c>
      <c r="X41" s="42" t="str">
        <f t="shared" si="11"/>
        <v>0kg</v>
      </c>
      <c r="Y41" s="42"/>
      <c r="Z41" s="42"/>
      <c r="AA41" s="42"/>
      <c r="AB41" s="42" t="str">
        <f t="shared" si="0"/>
        <v/>
      </c>
      <c r="AC41" s="42" t="str">
        <f t="shared" si="1"/>
        <v/>
      </c>
      <c r="AD41" s="42">
        <f>'参加申込書 ②'!P28</f>
        <v>0</v>
      </c>
      <c r="AE41" s="43" t="s">
        <v>383</v>
      </c>
      <c r="AF41" s="81" t="str">
        <f>IF('参加申込書 ②'!S28=0,"",'参加申込書 ②'!S28)</f>
        <v/>
      </c>
      <c r="AG41" s="42" t="str">
        <f t="shared" si="2"/>
        <v/>
      </c>
      <c r="AH41" s="42" t="str">
        <f t="shared" si="3"/>
        <v/>
      </c>
      <c r="AI41" s="42" t="str">
        <f>VLOOKUP(V41,'参加申込書 ①'!$AD$38:$AJ$114,2)</f>
        <v>【小５・６女子】</v>
      </c>
      <c r="AJ41" s="42"/>
      <c r="AK41" s="42"/>
      <c r="AL41" s="42"/>
      <c r="AM41" s="42"/>
    </row>
    <row r="42" spans="1:43">
      <c r="D42" s="44" t="str">
        <f t="shared" ref="D42:D60" si="12">F42&amp;" "&amp;G42</f>
        <v xml:space="preserve"> </v>
      </c>
      <c r="E42" s="44" t="str">
        <f t="shared" ref="E42:E60" si="13">H42&amp;" "&amp;I42</f>
        <v xml:space="preserve"> </v>
      </c>
    </row>
    <row r="43" spans="1:43">
      <c r="C43" s="111" t="s">
        <v>342</v>
      </c>
      <c r="D43" s="99" t="str">
        <f>F43&amp;" "&amp;G43</f>
        <v xml:space="preserve"> </v>
      </c>
      <c r="E43" s="44" t="str">
        <f t="shared" si="13"/>
        <v xml:space="preserve"> </v>
      </c>
      <c r="F43" s="99" t="str">
        <f>SUBSTITUTE(SUBSTITUTE('参加申込書 ①'!F32,"　","")," ","")</f>
        <v/>
      </c>
      <c r="G43" s="99" t="str">
        <f>SUBSTITUTE(SUBSTITUTE('参加申込書 ①'!G32,"　","")," ","")</f>
        <v/>
      </c>
      <c r="M43" s="99" t="str">
        <f>'参加申込書 ①'!$W$3</f>
        <v>(選択)</v>
      </c>
      <c r="N43" s="99">
        <f>'参加申込書 ①'!$D$4</f>
        <v>0</v>
      </c>
      <c r="O43" s="99">
        <f>'参加申込書 ①'!$D$3</f>
        <v>0</v>
      </c>
      <c r="P43" s="99">
        <f>'参加申込書 ①'!$J$3</f>
        <v>0</v>
      </c>
    </row>
    <row r="44" spans="1:43">
      <c r="C44" s="111" t="s">
        <v>343</v>
      </c>
      <c r="D44" s="99" t="str">
        <f t="shared" si="12"/>
        <v xml:space="preserve"> </v>
      </c>
      <c r="E44" s="44" t="str">
        <f t="shared" si="13"/>
        <v xml:space="preserve"> </v>
      </c>
      <c r="F44" s="99" t="str">
        <f>SUBSTITUTE(SUBSTITUTE('参加申込書 ①'!I32,"　","")," ","")</f>
        <v/>
      </c>
      <c r="G44" s="99" t="str">
        <f>SUBSTITUTE(SUBSTITUTE('参加申込書 ①'!J32,"　","")," ","")</f>
        <v/>
      </c>
      <c r="M44" s="99" t="str">
        <f>'参加申込書 ①'!$W$3</f>
        <v>(選択)</v>
      </c>
      <c r="N44" s="99">
        <f>'参加申込書 ①'!$D$4</f>
        <v>0</v>
      </c>
      <c r="O44" s="99">
        <f>'参加申込書 ①'!$D$3</f>
        <v>0</v>
      </c>
      <c r="P44" s="99">
        <f>'参加申込書 ①'!$J$3</f>
        <v>0</v>
      </c>
    </row>
    <row r="45" spans="1:43">
      <c r="C45" s="111" t="s">
        <v>344</v>
      </c>
      <c r="D45" s="99" t="str">
        <f t="shared" si="12"/>
        <v xml:space="preserve"> </v>
      </c>
      <c r="E45" s="44" t="str">
        <f t="shared" si="13"/>
        <v xml:space="preserve"> </v>
      </c>
      <c r="F45" s="99" t="str">
        <f>SUBSTITUTE(SUBSTITUTE('参加申込書 ①'!S32,"　","")," ","")</f>
        <v/>
      </c>
      <c r="G45" s="99" t="str">
        <f>SUBSTITUTE(SUBSTITUTE('参加申込書 ①'!T32,"　","")," ","")</f>
        <v/>
      </c>
      <c r="M45" s="99" t="str">
        <f>'参加申込書 ①'!$W$3</f>
        <v>(選択)</v>
      </c>
      <c r="N45" s="99">
        <f>'参加申込書 ①'!$D$4</f>
        <v>0</v>
      </c>
      <c r="O45" s="99">
        <f>'参加申込書 ①'!$D$3</f>
        <v>0</v>
      </c>
      <c r="P45" s="99">
        <f>'参加申込書 ①'!$J$3</f>
        <v>0</v>
      </c>
    </row>
    <row r="46" spans="1:43">
      <c r="C46" s="111" t="s">
        <v>345</v>
      </c>
      <c r="D46" s="99" t="str">
        <f t="shared" si="12"/>
        <v xml:space="preserve"> </v>
      </c>
      <c r="E46" s="44" t="str">
        <f t="shared" si="13"/>
        <v xml:space="preserve"> </v>
      </c>
      <c r="F46" s="99" t="str">
        <f>SUBSTITUTE(SUBSTITUTE('参加申込書 ①'!F33,"　","")," ","")</f>
        <v/>
      </c>
      <c r="G46" s="99" t="str">
        <f>SUBSTITUTE(SUBSTITUTE('参加申込書 ①'!G33,"　","")," ","")</f>
        <v/>
      </c>
      <c r="M46" s="99" t="str">
        <f>'参加申込書 ①'!$W$3</f>
        <v>(選択)</v>
      </c>
      <c r="N46" s="99">
        <f>'参加申込書 ①'!$D$4</f>
        <v>0</v>
      </c>
      <c r="O46" s="99">
        <f>'参加申込書 ①'!$D$3</f>
        <v>0</v>
      </c>
      <c r="P46" s="99">
        <f>'参加申込書 ①'!$J$3</f>
        <v>0</v>
      </c>
    </row>
    <row r="47" spans="1:43">
      <c r="C47" s="111" t="s">
        <v>346</v>
      </c>
      <c r="D47" s="99" t="str">
        <f t="shared" si="12"/>
        <v xml:space="preserve"> </v>
      </c>
      <c r="E47" s="44" t="str">
        <f t="shared" si="13"/>
        <v xml:space="preserve"> </v>
      </c>
      <c r="F47" s="99" t="str">
        <f>SUBSTITUTE(SUBSTITUTE('参加申込書 ①'!I33,"　","")," ","")</f>
        <v/>
      </c>
      <c r="G47" s="99" t="str">
        <f>SUBSTITUTE(SUBSTITUTE('参加申込書 ①'!J33,"　","")," ","")</f>
        <v/>
      </c>
      <c r="M47" s="99" t="str">
        <f>'参加申込書 ①'!$W$3</f>
        <v>(選択)</v>
      </c>
      <c r="N47" s="99">
        <f>'参加申込書 ①'!$D$4</f>
        <v>0</v>
      </c>
      <c r="O47" s="99">
        <f>'参加申込書 ①'!$D$3</f>
        <v>0</v>
      </c>
      <c r="P47" s="99">
        <f>'参加申込書 ①'!$J$3</f>
        <v>0</v>
      </c>
    </row>
    <row r="48" spans="1:43">
      <c r="C48" s="111" t="s">
        <v>347</v>
      </c>
      <c r="D48" s="99" t="str">
        <f t="shared" si="12"/>
        <v xml:space="preserve"> </v>
      </c>
      <c r="E48" s="44" t="str">
        <f t="shared" si="13"/>
        <v xml:space="preserve"> </v>
      </c>
      <c r="F48" s="99" t="str">
        <f>SUBSTITUTE(SUBSTITUTE('参加申込書 ①'!S33,"　","")," ","")</f>
        <v/>
      </c>
      <c r="G48" s="99" t="str">
        <f>SUBSTITUTE(SUBSTITUTE('参加申込書 ①'!T33,"　","")," ","")</f>
        <v/>
      </c>
      <c r="M48" s="99" t="str">
        <f>'参加申込書 ①'!$W$3</f>
        <v>(選択)</v>
      </c>
      <c r="N48" s="99">
        <f>'参加申込書 ①'!$D$4</f>
        <v>0</v>
      </c>
      <c r="O48" s="99">
        <f>'参加申込書 ①'!$D$3</f>
        <v>0</v>
      </c>
      <c r="P48" s="99">
        <f>'参加申込書 ①'!$J$3</f>
        <v>0</v>
      </c>
    </row>
    <row r="49" spans="3:16">
      <c r="C49" s="111" t="s">
        <v>348</v>
      </c>
      <c r="D49" s="99" t="str">
        <f t="shared" si="12"/>
        <v xml:space="preserve"> </v>
      </c>
      <c r="E49" s="44" t="str">
        <f t="shared" si="13"/>
        <v xml:space="preserve"> </v>
      </c>
      <c r="F49" s="99" t="str">
        <f>SUBSTITUTE(SUBSTITUTE('参加申込書 ①'!F34,"　","")," ","")</f>
        <v/>
      </c>
      <c r="G49" s="99" t="str">
        <f>SUBSTITUTE(SUBSTITUTE('参加申込書 ①'!G34,"　","")," ","")</f>
        <v/>
      </c>
      <c r="M49" s="99" t="str">
        <f>'参加申込書 ①'!$W$3</f>
        <v>(選択)</v>
      </c>
      <c r="N49" s="99">
        <f>'参加申込書 ①'!$D$4</f>
        <v>0</v>
      </c>
      <c r="O49" s="99">
        <f>'参加申込書 ①'!$D$3</f>
        <v>0</v>
      </c>
      <c r="P49" s="99">
        <f>'参加申込書 ①'!$J$3</f>
        <v>0</v>
      </c>
    </row>
    <row r="50" spans="3:16">
      <c r="C50" s="111" t="s">
        <v>349</v>
      </c>
      <c r="D50" s="99" t="str">
        <f t="shared" si="12"/>
        <v xml:space="preserve"> </v>
      </c>
      <c r="E50" s="44" t="str">
        <f t="shared" si="13"/>
        <v xml:space="preserve"> </v>
      </c>
      <c r="F50" s="99" t="str">
        <f>SUBSTITUTE(SUBSTITUTE('参加申込書 ①'!I34,"　","")," ","")</f>
        <v/>
      </c>
      <c r="G50" s="99" t="str">
        <f>SUBSTITUTE(SUBSTITUTE('参加申込書 ①'!J34,"　","")," ","")</f>
        <v/>
      </c>
      <c r="M50" s="99" t="str">
        <f>'参加申込書 ①'!$W$3</f>
        <v>(選択)</v>
      </c>
      <c r="N50" s="99">
        <f>'参加申込書 ①'!$D$4</f>
        <v>0</v>
      </c>
      <c r="O50" s="99">
        <f>'参加申込書 ①'!$D$3</f>
        <v>0</v>
      </c>
      <c r="P50" s="99">
        <f>'参加申込書 ①'!$J$3</f>
        <v>0</v>
      </c>
    </row>
    <row r="51" spans="3:16">
      <c r="C51" s="111" t="s">
        <v>350</v>
      </c>
      <c r="D51" s="99" t="str">
        <f t="shared" si="12"/>
        <v xml:space="preserve"> </v>
      </c>
      <c r="E51" s="44" t="str">
        <f t="shared" si="13"/>
        <v xml:space="preserve"> </v>
      </c>
      <c r="F51" s="99" t="str">
        <f>SUBSTITUTE(SUBSTITUTE('参加申込書 ①'!S34,"　","")," ","")</f>
        <v/>
      </c>
      <c r="G51" s="99" t="str">
        <f>SUBSTITUTE(SUBSTITUTE('参加申込書 ①'!T34,"　","")," ","")</f>
        <v/>
      </c>
      <c r="M51" s="99" t="str">
        <f>'参加申込書 ①'!$W$3</f>
        <v>(選択)</v>
      </c>
      <c r="N51" s="99">
        <f>'参加申込書 ①'!$D$4</f>
        <v>0</v>
      </c>
      <c r="O51" s="99">
        <f>'参加申込書 ①'!$D$3</f>
        <v>0</v>
      </c>
      <c r="P51" s="99">
        <f>'参加申込書 ①'!$J$3</f>
        <v>0</v>
      </c>
    </row>
    <row r="52" spans="3:16">
      <c r="C52" s="111" t="s">
        <v>351</v>
      </c>
      <c r="D52" s="99" t="str">
        <f t="shared" si="12"/>
        <v xml:space="preserve"> </v>
      </c>
      <c r="E52" s="44" t="str">
        <f t="shared" si="13"/>
        <v xml:space="preserve"> </v>
      </c>
      <c r="F52" s="99" t="str">
        <f>SUBSTITUTE(SUBSTITUTE('参加申込書 ①'!F35,"　","")," ","")</f>
        <v/>
      </c>
      <c r="G52" s="99" t="str">
        <f>SUBSTITUTE(SUBSTITUTE('参加申込書 ①'!G35,"　","")," ","")</f>
        <v/>
      </c>
      <c r="M52" s="99" t="str">
        <f>'参加申込書 ①'!$W$3</f>
        <v>(選択)</v>
      </c>
      <c r="N52" s="99">
        <f>'参加申込書 ①'!$D$4</f>
        <v>0</v>
      </c>
      <c r="O52" s="99">
        <f>'参加申込書 ①'!$D$3</f>
        <v>0</v>
      </c>
      <c r="P52" s="99">
        <f>'参加申込書 ①'!$J$3</f>
        <v>0</v>
      </c>
    </row>
    <row r="53" spans="3:16">
      <c r="C53" s="111" t="s">
        <v>352</v>
      </c>
      <c r="D53" s="99" t="str">
        <f t="shared" si="12"/>
        <v xml:space="preserve"> </v>
      </c>
      <c r="E53" s="44" t="str">
        <f t="shared" si="13"/>
        <v xml:space="preserve"> </v>
      </c>
      <c r="F53" s="99" t="str">
        <f>SUBSTITUTE(SUBSTITUTE('参加申込書 ①'!I35,"　","")," ","")</f>
        <v/>
      </c>
      <c r="G53" s="99" t="str">
        <f>SUBSTITUTE(SUBSTITUTE('参加申込書 ①'!J35,"　","")," ","")</f>
        <v/>
      </c>
      <c r="M53" s="99" t="str">
        <f>'参加申込書 ①'!$W$3</f>
        <v>(選択)</v>
      </c>
      <c r="N53" s="99">
        <f>'参加申込書 ①'!$D$4</f>
        <v>0</v>
      </c>
      <c r="O53" s="99">
        <f>'参加申込書 ①'!$D$3</f>
        <v>0</v>
      </c>
      <c r="P53" s="99">
        <f>'参加申込書 ①'!$J$3</f>
        <v>0</v>
      </c>
    </row>
    <row r="54" spans="3:16">
      <c r="C54" s="111" t="s">
        <v>353</v>
      </c>
      <c r="D54" s="99" t="str">
        <f t="shared" si="12"/>
        <v xml:space="preserve"> </v>
      </c>
      <c r="E54" s="44" t="str">
        <f t="shared" si="13"/>
        <v xml:space="preserve"> </v>
      </c>
      <c r="F54" s="99" t="str">
        <f>SUBSTITUTE(SUBSTITUTE('参加申込書 ①'!S35,"　","")," ","")</f>
        <v/>
      </c>
      <c r="G54" s="99" t="str">
        <f>SUBSTITUTE(SUBSTITUTE('参加申込書 ①'!T35,"　","")," ","")</f>
        <v/>
      </c>
      <c r="M54" s="99" t="str">
        <f>'参加申込書 ①'!$W$3</f>
        <v>(選択)</v>
      </c>
      <c r="N54" s="99">
        <f>'参加申込書 ①'!$D$4</f>
        <v>0</v>
      </c>
      <c r="O54" s="99">
        <f>'参加申込書 ①'!$D$3</f>
        <v>0</v>
      </c>
      <c r="P54" s="99">
        <f>'参加申込書 ①'!$J$3</f>
        <v>0</v>
      </c>
    </row>
    <row r="55" spans="3:16">
      <c r="C55" s="111" t="s">
        <v>354</v>
      </c>
      <c r="D55" s="99" t="str">
        <f t="shared" si="12"/>
        <v xml:space="preserve"> </v>
      </c>
      <c r="E55" s="44" t="str">
        <f t="shared" si="13"/>
        <v xml:space="preserve"> </v>
      </c>
      <c r="F55" s="99" t="str">
        <f>SUBSTITUTE(SUBSTITUTE('参加申込書 ①'!F36,"　","")," ","")</f>
        <v/>
      </c>
      <c r="G55" s="99" t="str">
        <f>SUBSTITUTE(SUBSTITUTE('参加申込書 ①'!G36,"　","")," ","")</f>
        <v/>
      </c>
      <c r="M55" s="99" t="str">
        <f>'参加申込書 ①'!$W$3</f>
        <v>(選択)</v>
      </c>
      <c r="N55" s="99">
        <f>'参加申込書 ①'!$D$4</f>
        <v>0</v>
      </c>
      <c r="O55" s="99">
        <f>'参加申込書 ①'!$D$3</f>
        <v>0</v>
      </c>
      <c r="P55" s="99">
        <f>'参加申込書 ①'!$J$3</f>
        <v>0</v>
      </c>
    </row>
    <row r="56" spans="3:16">
      <c r="C56" s="111" t="s">
        <v>355</v>
      </c>
      <c r="D56" s="99" t="str">
        <f t="shared" si="12"/>
        <v xml:space="preserve"> </v>
      </c>
      <c r="E56" s="44" t="str">
        <f t="shared" si="13"/>
        <v xml:space="preserve"> </v>
      </c>
      <c r="F56" s="99" t="str">
        <f>SUBSTITUTE(SUBSTITUTE('参加申込書 ①'!I36,"　","")," ","")</f>
        <v/>
      </c>
      <c r="G56" s="99" t="str">
        <f>SUBSTITUTE(SUBSTITUTE('参加申込書 ①'!J36,"　","")," ","")</f>
        <v/>
      </c>
      <c r="M56" s="99" t="str">
        <f>'参加申込書 ①'!$W$3</f>
        <v>(選択)</v>
      </c>
      <c r="N56" s="99">
        <f>'参加申込書 ①'!$D$4</f>
        <v>0</v>
      </c>
      <c r="O56" s="99">
        <f>'参加申込書 ①'!$D$3</f>
        <v>0</v>
      </c>
      <c r="P56" s="99">
        <f>'参加申込書 ①'!$J$3</f>
        <v>0</v>
      </c>
    </row>
    <row r="57" spans="3:16">
      <c r="C57" s="111" t="s">
        <v>356</v>
      </c>
      <c r="D57" s="99" t="str">
        <f t="shared" si="12"/>
        <v xml:space="preserve"> </v>
      </c>
      <c r="E57" s="44" t="str">
        <f t="shared" si="13"/>
        <v xml:space="preserve"> </v>
      </c>
      <c r="F57" s="99" t="str">
        <f>SUBSTITUTE(SUBSTITUTE('参加申込書 ①'!S36,"　","")," ","")</f>
        <v/>
      </c>
      <c r="G57" s="99" t="str">
        <f>SUBSTITUTE(SUBSTITUTE('参加申込書 ①'!T36,"　","")," ","")</f>
        <v/>
      </c>
      <c r="M57" s="99" t="str">
        <f>'参加申込書 ①'!$W$3</f>
        <v>(選択)</v>
      </c>
      <c r="N57" s="99">
        <f>'参加申込書 ①'!$D$4</f>
        <v>0</v>
      </c>
      <c r="O57" s="99">
        <f>'参加申込書 ①'!$D$3</f>
        <v>0</v>
      </c>
      <c r="P57" s="99">
        <f>'参加申込書 ①'!$J$3</f>
        <v>0</v>
      </c>
    </row>
    <row r="58" spans="3:16">
      <c r="C58" s="111" t="s">
        <v>357</v>
      </c>
      <c r="D58" s="99" t="str">
        <f t="shared" si="12"/>
        <v xml:space="preserve"> </v>
      </c>
      <c r="E58" s="44" t="str">
        <f t="shared" si="13"/>
        <v xml:space="preserve"> </v>
      </c>
      <c r="F58" s="99" t="str">
        <f>SUBSTITUTE(SUBSTITUTE('参加申込書 ①'!F37,"　","")," ","")</f>
        <v/>
      </c>
      <c r="G58" s="99" t="str">
        <f>SUBSTITUTE(SUBSTITUTE('参加申込書 ①'!G37,"　","")," ","")</f>
        <v/>
      </c>
      <c r="M58" s="99" t="str">
        <f>'参加申込書 ①'!$W$3</f>
        <v>(選択)</v>
      </c>
      <c r="N58" s="99">
        <f>'参加申込書 ①'!$D$4</f>
        <v>0</v>
      </c>
      <c r="O58" s="99">
        <f>'参加申込書 ①'!$D$3</f>
        <v>0</v>
      </c>
      <c r="P58" s="99">
        <f>'参加申込書 ①'!$J$3</f>
        <v>0</v>
      </c>
    </row>
    <row r="59" spans="3:16">
      <c r="C59" s="111" t="s">
        <v>358</v>
      </c>
      <c r="D59" s="99" t="str">
        <f t="shared" si="12"/>
        <v xml:space="preserve"> </v>
      </c>
      <c r="E59" s="44" t="str">
        <f t="shared" si="13"/>
        <v xml:space="preserve"> </v>
      </c>
      <c r="F59" s="99" t="str">
        <f>SUBSTITUTE(SUBSTITUTE('参加申込書 ①'!I37,"　","")," ","")</f>
        <v/>
      </c>
      <c r="G59" s="99" t="str">
        <f>SUBSTITUTE(SUBSTITUTE('参加申込書 ①'!J37,"　","")," ","")</f>
        <v/>
      </c>
      <c r="M59" s="99" t="str">
        <f>'参加申込書 ①'!$W$3</f>
        <v>(選択)</v>
      </c>
      <c r="N59" s="99">
        <f>'参加申込書 ①'!$D$4</f>
        <v>0</v>
      </c>
      <c r="O59" s="99">
        <f>'参加申込書 ①'!$D$3</f>
        <v>0</v>
      </c>
      <c r="P59" s="99">
        <f>'参加申込書 ①'!$J$3</f>
        <v>0</v>
      </c>
    </row>
    <row r="60" spans="3:16">
      <c r="C60" s="111" t="s">
        <v>359</v>
      </c>
      <c r="D60" s="99" t="str">
        <f t="shared" si="12"/>
        <v xml:space="preserve"> </v>
      </c>
      <c r="E60" s="44" t="str">
        <f t="shared" si="13"/>
        <v xml:space="preserve"> </v>
      </c>
      <c r="F60" s="99" t="str">
        <f>SUBSTITUTE(SUBSTITUTE('参加申込書 ①'!S37,"　","")," ","")</f>
        <v/>
      </c>
      <c r="G60" s="99" t="str">
        <f>SUBSTITUTE(SUBSTITUTE('参加申込書 ①'!T37,"　","")," ","")</f>
        <v/>
      </c>
      <c r="M60" s="99" t="str">
        <f>'参加申込書 ①'!$W$3</f>
        <v>(選択)</v>
      </c>
      <c r="N60" s="99">
        <f>'参加申込書 ①'!$D$4</f>
        <v>0</v>
      </c>
      <c r="O60" s="99">
        <f>'参加申込書 ①'!$D$3</f>
        <v>0</v>
      </c>
      <c r="P60" s="99">
        <f>'参加申込書 ①'!$J$3</f>
        <v>0</v>
      </c>
    </row>
  </sheetData>
  <autoFilter ref="A1:Y21" xr:uid="{00000000-0009-0000-0000-000001000000}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workbookViewId="0">
      <selection activeCell="H30" sqref="H30"/>
    </sheetView>
  </sheetViews>
  <sheetFormatPr defaultColWidth="8.75" defaultRowHeight="13.5"/>
  <cols>
    <col min="1" max="1" width="4.75" style="1" customWidth="1"/>
    <col min="2" max="2" width="3.25" style="1" customWidth="1"/>
    <col min="3" max="5" width="24.75" style="1" customWidth="1"/>
    <col min="6" max="6" width="8.75" style="1"/>
    <col min="7" max="7" width="4.75" style="1" customWidth="1"/>
    <col min="8" max="16384" width="8.75" style="1"/>
  </cols>
  <sheetData>
    <row r="1" spans="1:6">
      <c r="A1" s="1" t="s">
        <v>232</v>
      </c>
    </row>
    <row r="2" spans="1:6">
      <c r="A2" s="1" t="s">
        <v>233</v>
      </c>
    </row>
    <row r="3" spans="1:6">
      <c r="A3" s="1" t="s">
        <v>234</v>
      </c>
    </row>
    <row r="5" spans="1:6" ht="18.75">
      <c r="B5" s="49" t="s">
        <v>235</v>
      </c>
    </row>
    <row r="7" spans="1:6" ht="14.25" thickBot="1"/>
    <row r="8" spans="1:6">
      <c r="C8" s="68" t="s">
        <v>238</v>
      </c>
      <c r="D8" s="66" t="str">
        <f>個人_オーダー表!M2</f>
        <v>(選択)</v>
      </c>
      <c r="E8" s="67">
        <f ca="1">NOW()</f>
        <v>45379.804197106481</v>
      </c>
    </row>
    <row r="9" spans="1:6" ht="21.75" thickBot="1">
      <c r="C9" s="188">
        <f>個人_オーダー表!N2</f>
        <v>0</v>
      </c>
      <c r="D9" s="189"/>
      <c r="E9" s="97">
        <f>'参加申込書 ①'!$D$3</f>
        <v>0</v>
      </c>
    </row>
    <row r="10" spans="1:6" ht="14.25" thickBot="1"/>
    <row r="11" spans="1:6" ht="15" thickTop="1" thickBot="1">
      <c r="B11" s="56"/>
      <c r="C11" s="62" t="s">
        <v>2</v>
      </c>
      <c r="D11" s="54" t="s">
        <v>236</v>
      </c>
      <c r="E11" s="54" t="s">
        <v>227</v>
      </c>
      <c r="F11" s="55" t="s">
        <v>237</v>
      </c>
    </row>
    <row r="12" spans="1:6" ht="14.25">
      <c r="B12" s="59">
        <v>1</v>
      </c>
      <c r="C12" s="63" t="str">
        <f>IF(個人_オーダー表!D2="","",個人_オーダー表!D2)</f>
        <v xml:space="preserve"> </v>
      </c>
      <c r="D12" s="60" t="str">
        <f>IF(個人_オーダー表!E2="","",個人_オーダー表!E2)</f>
        <v xml:space="preserve"> </v>
      </c>
      <c r="E12" s="60" t="str">
        <f>IF(個人_オーダー表!AG2=0,"",個人_オーダー表!AG2&amp;個人_オーダー表!AH2&amp;" "&amp;個人_オーダー表!AD2&amp;"kg")</f>
        <v xml:space="preserve"> 0kg</v>
      </c>
      <c r="F12" s="61" t="str">
        <f>IF(個人_オーダー表!AF2=0,"",個人_オーダー表!AF2)</f>
        <v/>
      </c>
    </row>
    <row r="13" spans="1:6" ht="14.25">
      <c r="B13" s="57">
        <v>2</v>
      </c>
      <c r="C13" s="64" t="str">
        <f>IF(個人_オーダー表!D3="","",個人_オーダー表!D3)</f>
        <v xml:space="preserve"> </v>
      </c>
      <c r="D13" s="50" t="str">
        <f>IF(個人_オーダー表!E3="","",個人_オーダー表!E3)</f>
        <v xml:space="preserve"> </v>
      </c>
      <c r="E13" s="50" t="str">
        <f>IF(個人_オーダー表!AG3=0,"",個人_オーダー表!AG3&amp;個人_オーダー表!AH3&amp;" "&amp;個人_オーダー表!AD3&amp;"kg")</f>
        <v xml:space="preserve"> 0kg</v>
      </c>
      <c r="F13" s="51" t="str">
        <f>IF(個人_オーダー表!AF3=0,"",個人_オーダー表!AF3)</f>
        <v/>
      </c>
    </row>
    <row r="14" spans="1:6" ht="14.25">
      <c r="B14" s="57">
        <v>3</v>
      </c>
      <c r="C14" s="64" t="str">
        <f>IF(個人_オーダー表!D4="","",個人_オーダー表!D4)</f>
        <v xml:space="preserve"> </v>
      </c>
      <c r="D14" s="50" t="str">
        <f>IF(個人_オーダー表!E4="","",個人_オーダー表!E4)</f>
        <v xml:space="preserve"> </v>
      </c>
      <c r="E14" s="50" t="str">
        <f>IF(個人_オーダー表!AG4=0,"",個人_オーダー表!AG4&amp;個人_オーダー表!AH4&amp;" "&amp;個人_オーダー表!AD4&amp;"kg")</f>
        <v xml:space="preserve"> 0kg</v>
      </c>
      <c r="F14" s="51" t="str">
        <f>IF(個人_オーダー表!AF4=0,"",個人_オーダー表!AF4)</f>
        <v/>
      </c>
    </row>
    <row r="15" spans="1:6" ht="14.25">
      <c r="B15" s="57">
        <v>4</v>
      </c>
      <c r="C15" s="64" t="str">
        <f>IF(個人_オーダー表!D5="","",個人_オーダー表!D5)</f>
        <v xml:space="preserve"> </v>
      </c>
      <c r="D15" s="50" t="str">
        <f>IF(個人_オーダー表!E5="","",個人_オーダー表!E5)</f>
        <v xml:space="preserve"> </v>
      </c>
      <c r="E15" s="50" t="str">
        <f>IF(個人_オーダー表!AG5=0,"",個人_オーダー表!AG5&amp;個人_オーダー表!AH5&amp;" "&amp;個人_オーダー表!AD5&amp;"kg")</f>
        <v xml:space="preserve"> 0kg</v>
      </c>
      <c r="F15" s="51" t="str">
        <f>IF(個人_オーダー表!AF5=0,"",個人_オーダー表!AF5)</f>
        <v/>
      </c>
    </row>
    <row r="16" spans="1:6" ht="15" thickBot="1">
      <c r="B16" s="82">
        <v>5</v>
      </c>
      <c r="C16" s="83" t="str">
        <f>IF(個人_オーダー表!D6="","",個人_オーダー表!D6)</f>
        <v xml:space="preserve"> </v>
      </c>
      <c r="D16" s="84" t="str">
        <f>IF(個人_オーダー表!E6="","",個人_オーダー表!E6)</f>
        <v xml:space="preserve"> </v>
      </c>
      <c r="E16" s="84" t="str">
        <f>IF(個人_オーダー表!AG6=0,"",個人_オーダー表!AG6&amp;個人_オーダー表!AH6&amp;" "&amp;個人_オーダー表!AD6&amp;"kg")</f>
        <v xml:space="preserve"> 0kg</v>
      </c>
      <c r="F16" s="85" t="str">
        <f>IF(個人_オーダー表!AF6=0,"",個人_オーダー表!AF6)</f>
        <v/>
      </c>
    </row>
    <row r="17" spans="2:6" ht="14.25">
      <c r="B17" s="59">
        <v>6</v>
      </c>
      <c r="C17" s="63" t="str">
        <f>IF(個人_オーダー表!D7="","",個人_オーダー表!D7)</f>
        <v xml:space="preserve"> </v>
      </c>
      <c r="D17" s="60" t="str">
        <f>IF(個人_オーダー表!E7="","",個人_オーダー表!E7)</f>
        <v xml:space="preserve"> </v>
      </c>
      <c r="E17" s="60" t="str">
        <f>IF(個人_オーダー表!AG7=0,"",個人_オーダー表!AG7&amp;個人_オーダー表!AH7&amp;" "&amp;個人_オーダー表!AD7&amp;"kg")</f>
        <v xml:space="preserve"> 0kg</v>
      </c>
      <c r="F17" s="61" t="str">
        <f>IF(個人_オーダー表!AF7=0,"",個人_オーダー表!AF7)</f>
        <v/>
      </c>
    </row>
    <row r="18" spans="2:6" ht="14.25">
      <c r="B18" s="57">
        <v>7</v>
      </c>
      <c r="C18" s="64" t="str">
        <f>IF(個人_オーダー表!D8="","",個人_オーダー表!D8)</f>
        <v xml:space="preserve"> </v>
      </c>
      <c r="D18" s="50" t="str">
        <f>IF(個人_オーダー表!E8="","",個人_オーダー表!E8)</f>
        <v xml:space="preserve"> </v>
      </c>
      <c r="E18" s="50" t="str">
        <f>IF(個人_オーダー表!AG8=0,"",個人_オーダー表!AG8&amp;個人_オーダー表!AH8&amp;" "&amp;個人_オーダー表!AD8&amp;"kg")</f>
        <v xml:space="preserve"> 0kg</v>
      </c>
      <c r="F18" s="51" t="str">
        <f>IF(個人_オーダー表!AF8=0,"",個人_オーダー表!AF8)</f>
        <v/>
      </c>
    </row>
    <row r="19" spans="2:6" ht="14.25">
      <c r="B19" s="57">
        <v>8</v>
      </c>
      <c r="C19" s="64" t="str">
        <f>IF(個人_オーダー表!D9="","",個人_オーダー表!D9)</f>
        <v xml:space="preserve"> </v>
      </c>
      <c r="D19" s="50" t="str">
        <f>IF(個人_オーダー表!E9="","",個人_オーダー表!E9)</f>
        <v xml:space="preserve"> </v>
      </c>
      <c r="E19" s="50" t="str">
        <f>IF(個人_オーダー表!AG9=0,"",個人_オーダー表!AG9&amp;個人_オーダー表!AH9&amp;" "&amp;個人_オーダー表!AD9&amp;"kg")</f>
        <v xml:space="preserve"> 0kg</v>
      </c>
      <c r="F19" s="51" t="str">
        <f>IF(個人_オーダー表!AF9=0,"",個人_オーダー表!AF9)</f>
        <v/>
      </c>
    </row>
    <row r="20" spans="2:6" ht="14.25">
      <c r="B20" s="57">
        <v>9</v>
      </c>
      <c r="C20" s="64" t="str">
        <f>IF(個人_オーダー表!D10="","",個人_オーダー表!D10)</f>
        <v xml:space="preserve"> </v>
      </c>
      <c r="D20" s="50" t="str">
        <f>IF(個人_オーダー表!E10="","",個人_オーダー表!E10)</f>
        <v xml:space="preserve"> </v>
      </c>
      <c r="E20" s="50" t="str">
        <f>IF(個人_オーダー表!AG10=0,"",個人_オーダー表!AG10&amp;個人_オーダー表!AH10&amp;" "&amp;個人_オーダー表!AD10&amp;"kg")</f>
        <v xml:space="preserve"> 0kg</v>
      </c>
      <c r="F20" s="51" t="str">
        <f>IF(個人_オーダー表!AF10=0,"",個人_オーダー表!AF10)</f>
        <v/>
      </c>
    </row>
    <row r="21" spans="2:6" ht="15" thickBot="1">
      <c r="B21" s="90">
        <v>10</v>
      </c>
      <c r="C21" s="91" t="str">
        <f>IF(個人_オーダー表!D11="","",個人_オーダー表!D11)</f>
        <v xml:space="preserve"> </v>
      </c>
      <c r="D21" s="92" t="str">
        <f>IF(個人_オーダー表!E11="","",個人_オーダー表!E11)</f>
        <v xml:space="preserve"> </v>
      </c>
      <c r="E21" s="92" t="str">
        <f>IF(個人_オーダー表!AG11=0,"",個人_オーダー表!AG11&amp;個人_オーダー表!AH11&amp;" "&amp;個人_オーダー表!AD11&amp;"kg")</f>
        <v xml:space="preserve"> 0kg</v>
      </c>
      <c r="F21" s="93" t="str">
        <f>IF(個人_オーダー表!AF11=0,"",個人_オーダー表!AF11)</f>
        <v/>
      </c>
    </row>
    <row r="22" spans="2:6" ht="14.25">
      <c r="B22" s="86">
        <v>11</v>
      </c>
      <c r="C22" s="87" t="str">
        <f>IF(個人_オーダー表!D12="","",個人_オーダー表!D12)</f>
        <v xml:space="preserve"> </v>
      </c>
      <c r="D22" s="88" t="str">
        <f>IF(個人_オーダー表!E12="","",個人_オーダー表!E12)</f>
        <v xml:space="preserve"> </v>
      </c>
      <c r="E22" s="88" t="str">
        <f>IF(個人_オーダー表!AG12=0,"",個人_オーダー表!AG12&amp;個人_オーダー表!AH12&amp;" "&amp;個人_オーダー表!AD12&amp;"kg")</f>
        <v xml:space="preserve"> 0kg</v>
      </c>
      <c r="F22" s="89" t="str">
        <f>IF(個人_オーダー表!AF12=0,"",個人_オーダー表!AF12)</f>
        <v/>
      </c>
    </row>
    <row r="23" spans="2:6" ht="14.25">
      <c r="B23" s="57">
        <v>12</v>
      </c>
      <c r="C23" s="64" t="str">
        <f>IF(個人_オーダー表!D13="","",個人_オーダー表!D13)</f>
        <v xml:space="preserve"> </v>
      </c>
      <c r="D23" s="50" t="str">
        <f>IF(個人_オーダー表!E13="","",個人_オーダー表!E13)</f>
        <v xml:space="preserve"> </v>
      </c>
      <c r="E23" s="50" t="str">
        <f>IF(個人_オーダー表!AG13=0,"",個人_オーダー表!AG13&amp;個人_オーダー表!AH13&amp;" "&amp;個人_オーダー表!AD13&amp;"kg")</f>
        <v xml:space="preserve"> 0kg</v>
      </c>
      <c r="F23" s="51" t="str">
        <f>IF(個人_オーダー表!AF13=0,"",個人_オーダー表!AF13)</f>
        <v/>
      </c>
    </row>
    <row r="24" spans="2:6" ht="14.25">
      <c r="B24" s="57">
        <v>13</v>
      </c>
      <c r="C24" s="64" t="str">
        <f>IF(個人_オーダー表!D14="","",個人_オーダー表!D14)</f>
        <v xml:space="preserve"> </v>
      </c>
      <c r="D24" s="50" t="str">
        <f>IF(個人_オーダー表!E14="","",個人_オーダー表!E14)</f>
        <v xml:space="preserve"> </v>
      </c>
      <c r="E24" s="50" t="str">
        <f>IF(個人_オーダー表!AG14=0,"",個人_オーダー表!AG14&amp;個人_オーダー表!AH14&amp;" "&amp;個人_オーダー表!AD14&amp;"kg")</f>
        <v xml:space="preserve"> 0kg</v>
      </c>
      <c r="F24" s="51" t="str">
        <f>IF(個人_オーダー表!AF14=0,"",個人_オーダー表!AF14)</f>
        <v/>
      </c>
    </row>
    <row r="25" spans="2:6" ht="14.25">
      <c r="B25" s="57">
        <v>14</v>
      </c>
      <c r="C25" s="64" t="str">
        <f>IF(個人_オーダー表!D15="","",個人_オーダー表!D15)</f>
        <v xml:space="preserve"> </v>
      </c>
      <c r="D25" s="50" t="str">
        <f>IF(個人_オーダー表!E15="","",個人_オーダー表!E15)</f>
        <v xml:space="preserve"> </v>
      </c>
      <c r="E25" s="50" t="str">
        <f>IF(個人_オーダー表!AG15=0,"",個人_オーダー表!AG15&amp;個人_オーダー表!AH15&amp;" "&amp;個人_オーダー表!AD15&amp;"kg")</f>
        <v xml:space="preserve"> 0kg</v>
      </c>
      <c r="F25" s="51" t="str">
        <f>IF(個人_オーダー表!AF15=0,"",個人_オーダー表!AF15)</f>
        <v/>
      </c>
    </row>
    <row r="26" spans="2:6" ht="15" thickBot="1">
      <c r="B26" s="82">
        <v>15</v>
      </c>
      <c r="C26" s="83" t="str">
        <f>IF(個人_オーダー表!D16="","",個人_オーダー表!D16)</f>
        <v xml:space="preserve"> </v>
      </c>
      <c r="D26" s="84" t="str">
        <f>IF(個人_オーダー表!E16="","",個人_オーダー表!E16)</f>
        <v xml:space="preserve"> </v>
      </c>
      <c r="E26" s="84" t="str">
        <f>IF(個人_オーダー表!AG16=0,"",個人_オーダー表!AG16&amp;個人_オーダー表!AH16&amp;" "&amp;個人_オーダー表!AD16&amp;"kg")</f>
        <v xml:space="preserve"> 0kg</v>
      </c>
      <c r="F26" s="85" t="str">
        <f>IF(個人_オーダー表!AF16=0,"",個人_オーダー表!AF16)</f>
        <v/>
      </c>
    </row>
    <row r="27" spans="2:6" ht="14.25">
      <c r="B27" s="94">
        <v>16</v>
      </c>
      <c r="C27" s="63" t="str">
        <f>IF(個人_オーダー表!D17="","",個人_オーダー表!D17)</f>
        <v xml:space="preserve"> </v>
      </c>
      <c r="D27" s="60" t="str">
        <f>IF(個人_オーダー表!E17="","",個人_オーダー表!E17)</f>
        <v xml:space="preserve"> </v>
      </c>
      <c r="E27" s="60" t="str">
        <f>IF(個人_オーダー表!AG17=0,"",個人_オーダー表!AG17&amp;個人_オーダー表!AH17&amp;" "&amp;個人_オーダー表!AD17&amp;"kg")</f>
        <v xml:space="preserve"> 0kg</v>
      </c>
      <c r="F27" s="61" t="str">
        <f>IF(個人_オーダー表!AF17=0,"",個人_オーダー表!AF17)</f>
        <v/>
      </c>
    </row>
    <row r="28" spans="2:6" ht="14.25">
      <c r="B28" s="57">
        <v>17</v>
      </c>
      <c r="C28" s="64" t="str">
        <f>IF(個人_オーダー表!D18="","",個人_オーダー表!D18)</f>
        <v xml:space="preserve"> </v>
      </c>
      <c r="D28" s="50" t="str">
        <f>IF(個人_オーダー表!E18="","",個人_オーダー表!E18)</f>
        <v xml:space="preserve"> </v>
      </c>
      <c r="E28" s="50" t="str">
        <f>IF(個人_オーダー表!AG18=0,"",個人_オーダー表!AG18&amp;個人_オーダー表!AH18&amp;" "&amp;個人_オーダー表!AD18&amp;"kg")</f>
        <v xml:space="preserve"> 0kg</v>
      </c>
      <c r="F28" s="51" t="str">
        <f>IF(個人_オーダー表!AF18=0,"",個人_オーダー表!AF18)</f>
        <v/>
      </c>
    </row>
    <row r="29" spans="2:6" ht="14.25">
      <c r="B29" s="57">
        <v>18</v>
      </c>
      <c r="C29" s="64" t="str">
        <f>IF(個人_オーダー表!D19="","",個人_オーダー表!D19)</f>
        <v xml:space="preserve"> </v>
      </c>
      <c r="D29" s="50" t="str">
        <f>IF(個人_オーダー表!E19="","",個人_オーダー表!E19)</f>
        <v xml:space="preserve"> </v>
      </c>
      <c r="E29" s="50" t="str">
        <f>IF(個人_オーダー表!AG19=0,"",個人_オーダー表!AG19&amp;個人_オーダー表!AH19&amp;" "&amp;個人_オーダー表!AD19&amp;"kg")</f>
        <v xml:space="preserve"> 0kg</v>
      </c>
      <c r="F29" s="51" t="str">
        <f>IF(個人_オーダー表!AF19=0,"",個人_オーダー表!AF19)</f>
        <v/>
      </c>
    </row>
    <row r="30" spans="2:6" ht="14.25">
      <c r="B30" s="57">
        <v>19</v>
      </c>
      <c r="C30" s="64" t="str">
        <f>IF(個人_オーダー表!D20="","",個人_オーダー表!D20)</f>
        <v xml:space="preserve"> </v>
      </c>
      <c r="D30" s="50" t="str">
        <f>IF(個人_オーダー表!E20="","",個人_オーダー表!E20)</f>
        <v xml:space="preserve"> </v>
      </c>
      <c r="E30" s="50" t="str">
        <f>IF(個人_オーダー表!AG20=0,"",個人_オーダー表!AG20&amp;個人_オーダー表!AH20&amp;" "&amp;個人_オーダー表!AD20&amp;"kg")</f>
        <v xml:space="preserve"> 0kg</v>
      </c>
      <c r="F30" s="51" t="str">
        <f>IF(個人_オーダー表!AF20=0,"",個人_オーダー表!AF20)</f>
        <v/>
      </c>
    </row>
    <row r="31" spans="2:6" ht="15" thickBot="1">
      <c r="B31" s="58">
        <v>20</v>
      </c>
      <c r="C31" s="65" t="str">
        <f>IF(個人_オーダー表!D21="","",個人_オーダー表!D21)</f>
        <v xml:space="preserve"> </v>
      </c>
      <c r="D31" s="52" t="str">
        <f>IF(個人_オーダー表!E21="","",個人_オーダー表!E21)</f>
        <v xml:space="preserve"> </v>
      </c>
      <c r="E31" s="52" t="str">
        <f>IF(個人_オーダー表!AG21=0,"",個人_オーダー表!AG21&amp;個人_オーダー表!AH21&amp;" "&amp;個人_オーダー表!AD21&amp;"kg")</f>
        <v xml:space="preserve"> 0kg</v>
      </c>
      <c r="F31" s="53" t="str">
        <f>IF(個人_オーダー表!AF21=0,"",個人_オーダー表!AF21)</f>
        <v/>
      </c>
    </row>
    <row r="32" spans="2:6" ht="15" thickTop="1">
      <c r="B32" s="94">
        <v>21</v>
      </c>
      <c r="C32" s="63" t="str">
        <f>IF(個人_オーダー表!D22="","",個人_オーダー表!D22)</f>
        <v xml:space="preserve"> </v>
      </c>
      <c r="D32" s="60" t="str">
        <f>IF(個人_オーダー表!E22="","",個人_オーダー表!E22)</f>
        <v xml:space="preserve"> </v>
      </c>
      <c r="E32" s="60" t="str">
        <f>IF(個人_オーダー表!AG22=0,"",個人_オーダー表!AG22&amp;個人_オーダー表!AH22&amp;" "&amp;個人_オーダー表!AD22&amp;"kg")</f>
        <v xml:space="preserve"> 0kg</v>
      </c>
      <c r="F32" s="61" t="str">
        <f>IF(個人_オーダー表!AF22=0,"",個人_オーダー表!AF22)</f>
        <v/>
      </c>
    </row>
    <row r="33" spans="2:6" ht="14.25">
      <c r="B33" s="57">
        <v>22</v>
      </c>
      <c r="C33" s="64" t="str">
        <f>IF(個人_オーダー表!D23="","",個人_オーダー表!D23)</f>
        <v xml:space="preserve"> </v>
      </c>
      <c r="D33" s="50" t="str">
        <f>IF(個人_オーダー表!E23="","",個人_オーダー表!E23)</f>
        <v xml:space="preserve"> </v>
      </c>
      <c r="E33" s="50" t="str">
        <f>IF(個人_オーダー表!AG23=0,"",個人_オーダー表!AG23&amp;個人_オーダー表!AH23&amp;" "&amp;個人_オーダー表!AD23&amp;"kg")</f>
        <v xml:space="preserve"> 0kg</v>
      </c>
      <c r="F33" s="51" t="str">
        <f>IF(個人_オーダー表!AF23=0,"",個人_オーダー表!AF23)</f>
        <v/>
      </c>
    </row>
    <row r="34" spans="2:6" ht="14.25">
      <c r="B34" s="57">
        <v>23</v>
      </c>
      <c r="C34" s="64" t="str">
        <f>IF(個人_オーダー表!D24="","",個人_オーダー表!D24)</f>
        <v xml:space="preserve"> </v>
      </c>
      <c r="D34" s="50" t="str">
        <f>IF(個人_オーダー表!E24="","",個人_オーダー表!E24)</f>
        <v xml:space="preserve"> </v>
      </c>
      <c r="E34" s="50" t="str">
        <f>IF(個人_オーダー表!AG24=0,"",個人_オーダー表!AG24&amp;個人_オーダー表!AH24&amp;" "&amp;個人_オーダー表!AD24&amp;"kg")</f>
        <v xml:space="preserve"> 0kg</v>
      </c>
      <c r="F34" s="51" t="str">
        <f>IF(個人_オーダー表!AF24=0,"",個人_オーダー表!AF24)</f>
        <v/>
      </c>
    </row>
    <row r="35" spans="2:6" ht="14.25">
      <c r="B35" s="57">
        <v>24</v>
      </c>
      <c r="C35" s="64" t="str">
        <f>IF(個人_オーダー表!D25="","",個人_オーダー表!D25)</f>
        <v xml:space="preserve"> </v>
      </c>
      <c r="D35" s="50" t="str">
        <f>IF(個人_オーダー表!E25="","",個人_オーダー表!E25)</f>
        <v xml:space="preserve"> </v>
      </c>
      <c r="E35" s="50" t="str">
        <f>IF(個人_オーダー表!AG25=0,"",個人_オーダー表!AG25&amp;個人_オーダー表!AH25&amp;" "&amp;個人_オーダー表!AD25&amp;"kg")</f>
        <v xml:space="preserve"> 0kg</v>
      </c>
      <c r="F35" s="51" t="str">
        <f>IF(個人_オーダー表!AF25=0,"",個人_オーダー表!AF25)</f>
        <v/>
      </c>
    </row>
    <row r="36" spans="2:6" ht="15" thickBot="1">
      <c r="B36" s="58">
        <v>25</v>
      </c>
      <c r="C36" s="65" t="str">
        <f>IF(個人_オーダー表!D26="","",個人_オーダー表!D26)</f>
        <v xml:space="preserve"> </v>
      </c>
      <c r="D36" s="52" t="str">
        <f>IF(個人_オーダー表!E26="","",個人_オーダー表!E26)</f>
        <v xml:space="preserve"> </v>
      </c>
      <c r="E36" s="52" t="str">
        <f>IF(個人_オーダー表!AG26=0,"",個人_オーダー表!AG26&amp;個人_オーダー表!AH26&amp;" "&amp;個人_オーダー表!AD26&amp;"kg")</f>
        <v xml:space="preserve"> 0kg</v>
      </c>
      <c r="F36" s="53" t="str">
        <f>IF(個人_オーダー表!AF26=0,"",個人_オーダー表!AF26)</f>
        <v/>
      </c>
    </row>
    <row r="37" spans="2:6" ht="15" thickTop="1">
      <c r="B37" s="94">
        <v>26</v>
      </c>
      <c r="C37" s="63" t="str">
        <f>IF(個人_オーダー表!D27="","",個人_オーダー表!D27)</f>
        <v xml:space="preserve"> </v>
      </c>
      <c r="D37" s="60" t="str">
        <f>IF(個人_オーダー表!E27="","",個人_オーダー表!E27)</f>
        <v xml:space="preserve"> </v>
      </c>
      <c r="E37" s="60" t="str">
        <f>IF(個人_オーダー表!AG27=0,"",個人_オーダー表!AG27&amp;個人_オーダー表!AH27&amp;" "&amp;個人_オーダー表!AD27&amp;"kg")</f>
        <v xml:space="preserve"> 0kg</v>
      </c>
      <c r="F37" s="61" t="str">
        <f>IF(個人_オーダー表!AF27=0,"",個人_オーダー表!AF27)</f>
        <v/>
      </c>
    </row>
    <row r="38" spans="2:6" ht="14.25">
      <c r="B38" s="57">
        <v>27</v>
      </c>
      <c r="C38" s="64" t="str">
        <f>IF(個人_オーダー表!D28="","",個人_オーダー表!D28)</f>
        <v xml:space="preserve"> </v>
      </c>
      <c r="D38" s="50" t="str">
        <f>IF(個人_オーダー表!E28="","",個人_オーダー表!E28)</f>
        <v xml:space="preserve"> </v>
      </c>
      <c r="E38" s="50" t="str">
        <f>IF(個人_オーダー表!AG28=0,"",個人_オーダー表!AG28&amp;個人_オーダー表!AH28&amp;" "&amp;個人_オーダー表!AD28&amp;"kg")</f>
        <v xml:space="preserve"> 0kg</v>
      </c>
      <c r="F38" s="51" t="str">
        <f>IF(個人_オーダー表!AF28=0,"",個人_オーダー表!AF28)</f>
        <v/>
      </c>
    </row>
    <row r="39" spans="2:6" ht="14.25">
      <c r="B39" s="57">
        <v>28</v>
      </c>
      <c r="C39" s="64" t="str">
        <f>IF(個人_オーダー表!D29="","",個人_オーダー表!D29)</f>
        <v xml:space="preserve"> </v>
      </c>
      <c r="D39" s="50" t="str">
        <f>IF(個人_オーダー表!E29="","",個人_オーダー表!E29)</f>
        <v xml:space="preserve"> </v>
      </c>
      <c r="E39" s="50" t="str">
        <f>IF(個人_オーダー表!AG29=0,"",個人_オーダー表!AG29&amp;個人_オーダー表!AH29&amp;" "&amp;個人_オーダー表!AD29&amp;"kg")</f>
        <v xml:space="preserve"> 0kg</v>
      </c>
      <c r="F39" s="51" t="str">
        <f>IF(個人_オーダー表!AF29=0,"",個人_オーダー表!AF29)</f>
        <v/>
      </c>
    </row>
    <row r="40" spans="2:6" ht="14.25">
      <c r="B40" s="57">
        <v>29</v>
      </c>
      <c r="C40" s="64" t="str">
        <f>IF(個人_オーダー表!D30="","",個人_オーダー表!D30)</f>
        <v xml:space="preserve"> </v>
      </c>
      <c r="D40" s="50" t="str">
        <f>IF(個人_オーダー表!E30="","",個人_オーダー表!E30)</f>
        <v xml:space="preserve"> </v>
      </c>
      <c r="E40" s="50" t="str">
        <f>IF(個人_オーダー表!AG30=0,"",個人_オーダー表!AG30&amp;個人_オーダー表!AH30&amp;" "&amp;個人_オーダー表!AD30&amp;"kg")</f>
        <v xml:space="preserve"> 0kg</v>
      </c>
      <c r="F40" s="51" t="str">
        <f>IF(個人_オーダー表!AF30=0,"",個人_オーダー表!AF30)</f>
        <v/>
      </c>
    </row>
    <row r="41" spans="2:6" ht="15" thickBot="1">
      <c r="B41" s="58">
        <v>30</v>
      </c>
      <c r="C41" s="65" t="str">
        <f>IF(個人_オーダー表!D31="","",個人_オーダー表!D31)</f>
        <v xml:space="preserve"> </v>
      </c>
      <c r="D41" s="52" t="str">
        <f>IF(個人_オーダー表!E31="","",個人_オーダー表!E31)</f>
        <v xml:space="preserve"> </v>
      </c>
      <c r="E41" s="52" t="str">
        <f>IF(個人_オーダー表!AG31=0,"",個人_オーダー表!AG31&amp;個人_オーダー表!AH31&amp;" "&amp;個人_オーダー表!AD31&amp;"kg")</f>
        <v xml:space="preserve"> 0kg</v>
      </c>
      <c r="F41" s="53" t="str">
        <f>IF(個人_オーダー表!AF31=0,"",個人_オーダー表!AF31)</f>
        <v/>
      </c>
    </row>
    <row r="42" spans="2:6" ht="15" thickTop="1">
      <c r="B42" s="94">
        <v>31</v>
      </c>
      <c r="C42" s="63" t="str">
        <f>IF(個人_オーダー表!D32="","",個人_オーダー表!D32)</f>
        <v xml:space="preserve"> </v>
      </c>
      <c r="D42" s="60" t="str">
        <f>IF(個人_オーダー表!E32="","",個人_オーダー表!E32)</f>
        <v xml:space="preserve"> </v>
      </c>
      <c r="E42" s="60" t="str">
        <f>IF(個人_オーダー表!AG32=0,"",個人_オーダー表!AG32&amp;個人_オーダー表!AH32&amp;" "&amp;個人_オーダー表!AD32&amp;"kg")</f>
        <v xml:space="preserve"> 0kg</v>
      </c>
      <c r="F42" s="61" t="str">
        <f>IF(個人_オーダー表!AF32=0,"",個人_オーダー表!AF32)</f>
        <v/>
      </c>
    </row>
    <row r="43" spans="2:6" ht="14.25">
      <c r="B43" s="57">
        <v>32</v>
      </c>
      <c r="C43" s="64" t="str">
        <f>IF(個人_オーダー表!D33="","",個人_オーダー表!D33)</f>
        <v xml:space="preserve"> </v>
      </c>
      <c r="D43" s="50" t="str">
        <f>IF(個人_オーダー表!E33="","",個人_オーダー表!E33)</f>
        <v xml:space="preserve"> </v>
      </c>
      <c r="E43" s="50" t="str">
        <f>IF(個人_オーダー表!AG33=0,"",個人_オーダー表!AG33&amp;個人_オーダー表!AH33&amp;" "&amp;個人_オーダー表!AD33&amp;"kg")</f>
        <v xml:space="preserve"> 0kg</v>
      </c>
      <c r="F43" s="51" t="str">
        <f>IF(個人_オーダー表!AF33=0,"",個人_オーダー表!AF33)</f>
        <v/>
      </c>
    </row>
    <row r="44" spans="2:6" ht="14.25">
      <c r="B44" s="57">
        <v>33</v>
      </c>
      <c r="C44" s="64" t="str">
        <f>IF(個人_オーダー表!D34="","",個人_オーダー表!D34)</f>
        <v xml:space="preserve"> </v>
      </c>
      <c r="D44" s="50" t="str">
        <f>IF(個人_オーダー表!E34="","",個人_オーダー表!E34)</f>
        <v xml:space="preserve"> </v>
      </c>
      <c r="E44" s="50" t="str">
        <f>IF(個人_オーダー表!AG34=0,"",個人_オーダー表!AG34&amp;個人_オーダー表!AH34&amp;" "&amp;個人_オーダー表!AD34&amp;"kg")</f>
        <v xml:space="preserve"> 0kg</v>
      </c>
      <c r="F44" s="51" t="str">
        <f>IF(個人_オーダー表!AF34=0,"",個人_オーダー表!AF34)</f>
        <v/>
      </c>
    </row>
    <row r="45" spans="2:6" ht="14.25">
      <c r="B45" s="57">
        <v>34</v>
      </c>
      <c r="C45" s="64" t="str">
        <f>IF(個人_オーダー表!D35="","",個人_オーダー表!D35)</f>
        <v xml:space="preserve"> </v>
      </c>
      <c r="D45" s="50" t="str">
        <f>IF(個人_オーダー表!E35="","",個人_オーダー表!E35)</f>
        <v xml:space="preserve"> </v>
      </c>
      <c r="E45" s="50" t="str">
        <f>IF(個人_オーダー表!AG35=0,"",個人_オーダー表!AG35&amp;個人_オーダー表!AH35&amp;" "&amp;個人_オーダー表!AD35&amp;"kg")</f>
        <v xml:space="preserve"> 0kg</v>
      </c>
      <c r="F45" s="51" t="str">
        <f>IF(個人_オーダー表!AF35=0,"",個人_オーダー表!AF35)</f>
        <v/>
      </c>
    </row>
    <row r="46" spans="2:6" ht="15" thickBot="1">
      <c r="B46" s="58">
        <v>35</v>
      </c>
      <c r="C46" s="65" t="str">
        <f>IF(個人_オーダー表!D36="","",個人_オーダー表!D36)</f>
        <v xml:space="preserve"> </v>
      </c>
      <c r="D46" s="52" t="str">
        <f>IF(個人_オーダー表!E36="","",個人_オーダー表!E36)</f>
        <v xml:space="preserve"> </v>
      </c>
      <c r="E46" s="52" t="str">
        <f>IF(個人_オーダー表!AG36=0,"",個人_オーダー表!AG36&amp;個人_オーダー表!AH36&amp;" "&amp;個人_オーダー表!AD36&amp;"kg")</f>
        <v xml:space="preserve"> 0kg</v>
      </c>
      <c r="F46" s="53" t="str">
        <f>IF(個人_オーダー表!AF36=0,"",個人_オーダー表!AF36)</f>
        <v/>
      </c>
    </row>
    <row r="47" spans="2:6" ht="15" thickTop="1">
      <c r="B47" s="94">
        <v>36</v>
      </c>
      <c r="C47" s="63" t="str">
        <f>IF(個人_オーダー表!D37="","",個人_オーダー表!D37)</f>
        <v xml:space="preserve"> </v>
      </c>
      <c r="D47" s="60" t="str">
        <f>IF(個人_オーダー表!E37="","",個人_オーダー表!E37)</f>
        <v xml:space="preserve"> </v>
      </c>
      <c r="E47" s="60" t="str">
        <f>IF(個人_オーダー表!AG37=0,"",個人_オーダー表!AG37&amp;個人_オーダー表!AH37&amp;" "&amp;個人_オーダー表!AD37&amp;"kg")</f>
        <v xml:space="preserve"> 0kg</v>
      </c>
      <c r="F47" s="61" t="str">
        <f>IF(個人_オーダー表!AF37=0,"",個人_オーダー表!AF37)</f>
        <v/>
      </c>
    </row>
    <row r="48" spans="2:6" ht="14.25">
      <c r="B48" s="57">
        <v>37</v>
      </c>
      <c r="C48" s="64" t="str">
        <f>IF(個人_オーダー表!D38="","",個人_オーダー表!D38)</f>
        <v xml:space="preserve"> </v>
      </c>
      <c r="D48" s="50" t="str">
        <f>IF(個人_オーダー表!E38="","",個人_オーダー表!E38)</f>
        <v xml:space="preserve"> </v>
      </c>
      <c r="E48" s="50" t="str">
        <f>IF(個人_オーダー表!AG38=0,"",個人_オーダー表!AG38&amp;個人_オーダー表!AH38&amp;" "&amp;個人_オーダー表!AD38&amp;"kg")</f>
        <v xml:space="preserve"> 0kg</v>
      </c>
      <c r="F48" s="51" t="str">
        <f>IF(個人_オーダー表!AF38=0,"",個人_オーダー表!AF38)</f>
        <v/>
      </c>
    </row>
    <row r="49" spans="2:6" ht="14.25">
      <c r="B49" s="57">
        <v>38</v>
      </c>
      <c r="C49" s="64" t="str">
        <f>IF(個人_オーダー表!D39="","",個人_オーダー表!D39)</f>
        <v xml:space="preserve"> </v>
      </c>
      <c r="D49" s="50" t="str">
        <f>IF(個人_オーダー表!E39="","",個人_オーダー表!E39)</f>
        <v xml:space="preserve"> </v>
      </c>
      <c r="E49" s="50" t="str">
        <f>IF(個人_オーダー表!AG39=0,"",個人_オーダー表!AG39&amp;個人_オーダー表!AH39&amp;" "&amp;個人_オーダー表!AD39&amp;"kg")</f>
        <v xml:space="preserve"> 0kg</v>
      </c>
      <c r="F49" s="51" t="str">
        <f>IF(個人_オーダー表!AF39=0,"",個人_オーダー表!AF39)</f>
        <v/>
      </c>
    </row>
    <row r="50" spans="2:6" ht="14.25">
      <c r="B50" s="57">
        <v>39</v>
      </c>
      <c r="C50" s="64" t="str">
        <f>IF(個人_オーダー表!D40="","",個人_オーダー表!D40)</f>
        <v xml:space="preserve"> </v>
      </c>
      <c r="D50" s="50" t="str">
        <f>IF(個人_オーダー表!E40="","",個人_オーダー表!E40)</f>
        <v xml:space="preserve"> </v>
      </c>
      <c r="E50" s="50" t="str">
        <f>IF(個人_オーダー表!AG40=0,"",個人_オーダー表!AG40&amp;個人_オーダー表!AH40&amp;" "&amp;個人_オーダー表!AD40&amp;"kg")</f>
        <v xml:space="preserve"> 0kg</v>
      </c>
      <c r="F50" s="51" t="str">
        <f>IF(個人_オーダー表!AF40=0,"",個人_オーダー表!AF40)</f>
        <v/>
      </c>
    </row>
    <row r="51" spans="2:6" ht="15" thickBot="1">
      <c r="B51" s="58">
        <v>40</v>
      </c>
      <c r="C51" s="65" t="str">
        <f>IF(個人_オーダー表!D41="","",個人_オーダー表!D41)</f>
        <v xml:space="preserve"> </v>
      </c>
      <c r="D51" s="52" t="str">
        <f>IF(個人_オーダー表!E41="","",個人_オーダー表!E41)</f>
        <v xml:space="preserve"> </v>
      </c>
      <c r="E51" s="52" t="str">
        <f>IF(個人_オーダー表!AG41=0,"",個人_オーダー表!AG41&amp;個人_オーダー表!AH41&amp;" "&amp;個人_オーダー表!AD41&amp;"kg")</f>
        <v xml:space="preserve"> 0kg</v>
      </c>
      <c r="F51" s="53" t="str">
        <f>IF(個人_オーダー表!AF41=0,"",個人_オーダー表!AF41)</f>
        <v/>
      </c>
    </row>
    <row r="52" spans="2:6" ht="14.25" thickTop="1"/>
  </sheetData>
  <mergeCells count="1">
    <mergeCell ref="C9:D9"/>
  </mergeCells>
  <phoneticPr fontId="1"/>
  <hyperlinks>
    <hyperlink ref="B5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56"/>
  <sheetViews>
    <sheetView workbookViewId="0">
      <selection activeCell="C15" sqref="C15"/>
    </sheetView>
  </sheetViews>
  <sheetFormatPr defaultColWidth="8.75" defaultRowHeight="13.5"/>
  <cols>
    <col min="1" max="16384" width="8.75" style="1"/>
  </cols>
  <sheetData>
    <row r="2" spans="2:16">
      <c r="B2" s="1" t="s">
        <v>410</v>
      </c>
    </row>
    <row r="3" spans="2:16">
      <c r="B3" s="1" t="s">
        <v>411</v>
      </c>
    </row>
    <row r="5" spans="2:16">
      <c r="B5" s="1" t="s">
        <v>397</v>
      </c>
    </row>
    <row r="7" spans="2:16">
      <c r="B7" s="1" t="s">
        <v>406</v>
      </c>
    </row>
    <row r="8" spans="2:16">
      <c r="C8" s="1" t="s">
        <v>407</v>
      </c>
    </row>
    <row r="9" spans="2:16">
      <c r="C9" s="190" t="s">
        <v>398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2:16" ht="14.25" thickBot="1"/>
    <row r="11" spans="2:16" ht="14.25">
      <c r="B11" s="104" t="s">
        <v>394</v>
      </c>
      <c r="C11" s="105">
        <v>1</v>
      </c>
      <c r="D11" s="106" t="s">
        <v>402</v>
      </c>
      <c r="E11" s="1" t="s">
        <v>404</v>
      </c>
    </row>
    <row r="12" spans="2:16" ht="14.25">
      <c r="B12" s="107" t="s">
        <v>401</v>
      </c>
      <c r="C12" s="108">
        <v>2</v>
      </c>
      <c r="D12" s="109" t="s">
        <v>403</v>
      </c>
      <c r="E12" s="1" t="s">
        <v>404</v>
      </c>
    </row>
    <row r="13" spans="2:16" ht="14.25">
      <c r="B13" s="74" t="s">
        <v>285</v>
      </c>
      <c r="C13" s="44">
        <v>3</v>
      </c>
      <c r="D13" s="75" t="s">
        <v>329</v>
      </c>
    </row>
    <row r="14" spans="2:16" ht="14.25">
      <c r="B14" s="74" t="s">
        <v>21</v>
      </c>
      <c r="C14" s="44">
        <v>4</v>
      </c>
      <c r="D14" s="75" t="s">
        <v>239</v>
      </c>
    </row>
    <row r="15" spans="2:16" ht="14.25">
      <c r="B15" s="74" t="s">
        <v>303</v>
      </c>
      <c r="C15" s="44">
        <v>5</v>
      </c>
      <c r="D15" s="75" t="s">
        <v>330</v>
      </c>
    </row>
    <row r="16" spans="2:16" ht="14.25">
      <c r="B16" s="74" t="s">
        <v>23</v>
      </c>
      <c r="C16" s="44">
        <v>6</v>
      </c>
      <c r="D16" s="75" t="s">
        <v>240</v>
      </c>
    </row>
    <row r="17" spans="2:6" ht="15" thickBot="1">
      <c r="B17" s="76" t="s">
        <v>134</v>
      </c>
      <c r="C17" s="77">
        <v>7</v>
      </c>
      <c r="D17" s="78" t="s">
        <v>241</v>
      </c>
    </row>
    <row r="20" spans="2:6">
      <c r="B20" s="1" t="s">
        <v>333</v>
      </c>
    </row>
    <row r="22" spans="2:6">
      <c r="B22" s="1" t="s">
        <v>334</v>
      </c>
    </row>
    <row r="23" spans="2:6">
      <c r="B23" s="1" t="s">
        <v>335</v>
      </c>
    </row>
    <row r="24" spans="2:6" ht="14.25" thickBot="1"/>
    <row r="25" spans="2:6" ht="14.25">
      <c r="B25" s="71" t="s">
        <v>286</v>
      </c>
      <c r="C25" s="72">
        <v>3</v>
      </c>
      <c r="D25" s="73" t="s">
        <v>329</v>
      </c>
      <c r="F25" s="1" t="s">
        <v>331</v>
      </c>
    </row>
    <row r="26" spans="2:6" ht="14.25">
      <c r="B26" s="74" t="s">
        <v>21</v>
      </c>
      <c r="C26" s="44">
        <v>4</v>
      </c>
      <c r="D26" s="75" t="s">
        <v>239</v>
      </c>
    </row>
    <row r="27" spans="2:6" ht="14.25">
      <c r="B27" s="74" t="s">
        <v>303</v>
      </c>
      <c r="C27" s="44">
        <v>5</v>
      </c>
      <c r="D27" s="75" t="s">
        <v>330</v>
      </c>
    </row>
    <row r="28" spans="2:6" ht="14.25">
      <c r="B28" s="74" t="s">
        <v>23</v>
      </c>
      <c r="C28" s="44">
        <v>6</v>
      </c>
      <c r="D28" s="75" t="s">
        <v>240</v>
      </c>
    </row>
    <row r="29" spans="2:6" ht="15" thickBot="1">
      <c r="B29" s="76" t="s">
        <v>134</v>
      </c>
      <c r="C29" s="77">
        <v>7</v>
      </c>
      <c r="D29" s="78" t="s">
        <v>241</v>
      </c>
    </row>
    <row r="30" spans="2:6" ht="14.25">
      <c r="B30" s="44"/>
      <c r="C30" s="44"/>
      <c r="D30" s="44"/>
    </row>
    <row r="31" spans="2:6" ht="14.25">
      <c r="B31" s="38" t="s">
        <v>229</v>
      </c>
      <c r="C31" s="38" t="s">
        <v>230</v>
      </c>
      <c r="D31" s="38" t="s">
        <v>231</v>
      </c>
      <c r="E31" s="38" t="s">
        <v>336</v>
      </c>
    </row>
    <row r="32" spans="2:6" ht="14.25">
      <c r="B32" s="42">
        <v>24</v>
      </c>
      <c r="C32" s="43" t="s">
        <v>337</v>
      </c>
      <c r="D32" s="80">
        <v>23.5</v>
      </c>
      <c r="E32" s="42" t="s">
        <v>338</v>
      </c>
    </row>
    <row r="33" spans="2:16" ht="14.25">
      <c r="B33" s="42">
        <v>36</v>
      </c>
      <c r="C33" s="43" t="s">
        <v>245</v>
      </c>
      <c r="D33" s="80">
        <v>35.5</v>
      </c>
      <c r="E33" s="42" t="s">
        <v>339</v>
      </c>
    </row>
    <row r="35" spans="2:16">
      <c r="B35" s="1" t="s">
        <v>290</v>
      </c>
      <c r="C35" s="79" t="s">
        <v>303</v>
      </c>
      <c r="D35" s="1" t="s">
        <v>132</v>
      </c>
      <c r="E35" s="1">
        <v>0</v>
      </c>
      <c r="F35" s="1">
        <v>28</v>
      </c>
      <c r="G35" s="1" t="str">
        <f t="shared" ref="G35:G36" si="0">C35&amp;D35&amp;E35&amp;F35</f>
        <v>ES56M028</v>
      </c>
    </row>
    <row r="36" spans="2:16">
      <c r="B36" s="1" t="s">
        <v>291</v>
      </c>
      <c r="C36" s="79" t="s">
        <v>303</v>
      </c>
      <c r="D36" s="1" t="s">
        <v>132</v>
      </c>
      <c r="E36" s="1">
        <v>0</v>
      </c>
      <c r="F36" s="1">
        <v>30</v>
      </c>
      <c r="G36" s="1" t="str">
        <f t="shared" si="0"/>
        <v>ES56M030</v>
      </c>
    </row>
    <row r="38" spans="2:16">
      <c r="B38" s="1" t="s">
        <v>332</v>
      </c>
    </row>
    <row r="40" spans="2:16">
      <c r="B40" s="69" t="s">
        <v>264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190" t="s">
        <v>265</v>
      </c>
      <c r="D42" s="190"/>
      <c r="E42" s="190"/>
      <c r="F42" s="190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190" t="s">
        <v>266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</row>
    <row r="44" spans="2:16">
      <c r="B44" s="69"/>
      <c r="C44" s="190" t="s">
        <v>267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</row>
    <row r="45" spans="2:16">
      <c r="B45" s="69"/>
      <c r="C45" s="190" t="s">
        <v>268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</row>
    <row r="46" spans="2:16">
      <c r="B46" s="69"/>
      <c r="C46" s="190" t="s">
        <v>269</v>
      </c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69"/>
      <c r="O46" s="69"/>
      <c r="P46" s="69"/>
    </row>
    <row r="47" spans="2:16">
      <c r="B47" s="69"/>
      <c r="C47" s="190" t="s">
        <v>270</v>
      </c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190" t="s">
        <v>271</v>
      </c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</row>
    <row r="50" spans="2:16">
      <c r="B50" s="69"/>
      <c r="C50" s="190" t="s">
        <v>272</v>
      </c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</row>
    <row r="51" spans="2:16">
      <c r="B51" s="69"/>
      <c r="C51" s="190" t="s">
        <v>273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</row>
    <row r="52" spans="2:16">
      <c r="B52" s="69"/>
      <c r="C52" s="190" t="s">
        <v>274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</row>
    <row r="55" spans="2:16">
      <c r="B55" s="1" t="s">
        <v>144</v>
      </c>
    </row>
    <row r="56" spans="2:16">
      <c r="B56" s="37" t="s">
        <v>143</v>
      </c>
    </row>
  </sheetData>
  <mergeCells count="11">
    <mergeCell ref="C9:P9"/>
    <mergeCell ref="C49:P49"/>
    <mergeCell ref="C50:P50"/>
    <mergeCell ref="C52:P52"/>
    <mergeCell ref="C51:P51"/>
    <mergeCell ref="C42:F42"/>
    <mergeCell ref="C43:P43"/>
    <mergeCell ref="C44:P44"/>
    <mergeCell ref="C45:P45"/>
    <mergeCell ref="C46:M46"/>
    <mergeCell ref="C47:M4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読んでください</vt:lpstr>
      <vt:lpstr>参加申込書 ①</vt:lpstr>
      <vt:lpstr>参加申込書 ②</vt:lpstr>
      <vt:lpstr>個人_オーダー表</vt:lpstr>
      <vt:lpstr>確認</vt:lpstr>
      <vt:lpstr>memo</vt:lpstr>
      <vt:lpstr>'参加申込書 ①'!Print_Area</vt:lpstr>
      <vt:lpstr>'参加申込書 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池畑耕造</dc:creator>
  <cp:lastModifiedBy>秀夫 鎌賀</cp:lastModifiedBy>
  <cp:lastPrinted>2023-09-18T00:08:58Z</cp:lastPrinted>
  <dcterms:created xsi:type="dcterms:W3CDTF">2022-10-14T14:45:32Z</dcterms:created>
  <dcterms:modified xsi:type="dcterms:W3CDTF">2024-03-28T10:18:40Z</dcterms:modified>
</cp:coreProperties>
</file>